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David.Barrow\Downloads\"/>
    </mc:Choice>
  </mc:AlternateContent>
  <xr:revisionPtr revIDLastSave="0" documentId="13_ncr:1_{E937FD99-9666-4913-A53F-F8C53816AB90}" xr6:coauthVersionLast="47" xr6:coauthVersionMax="47" xr10:uidLastSave="{00000000-0000-0000-0000-000000000000}"/>
  <bookViews>
    <workbookView xWindow="-103" yWindow="-103" windowWidth="33120" windowHeight="181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benefits'!$A$1:$F$36</definedName>
    <definedName name="_xlnm.Print_Area" localSheetId="0">'Guidance for agencies'!$A$1:$A$58</definedName>
    <definedName name="_xlnm.Print_Area" localSheetId="3">Hospitality!$A$1:$E$29</definedName>
    <definedName name="_xlnm.Print_Area" localSheetId="1">'Summary and sign-off'!$A$1:$F$23</definedName>
    <definedName name="_xlnm.Print_Area" localSheetId="2">Travel!$A$1:$E$70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4" l="1"/>
  <c r="C27" i="3"/>
  <c r="C22" i="2"/>
  <c r="C45" i="1"/>
  <c r="C59" i="1"/>
  <c r="C22" i="1"/>
  <c r="B6" i="13" l="1"/>
  <c r="E59" i="13"/>
  <c r="C59" i="13"/>
  <c r="C27" i="4"/>
  <c r="C26" i="4"/>
  <c r="B59" i="13" l="1"/>
  <c r="B58" i="13"/>
  <c r="D58" i="13"/>
  <c r="B57" i="13"/>
  <c r="D57" i="13"/>
  <c r="D56" i="13"/>
  <c r="B56" i="13"/>
  <c r="D55" i="13"/>
  <c r="B55" i="13"/>
  <c r="D54" i="13"/>
  <c r="B54" i="13"/>
  <c r="B2" i="4"/>
  <c r="B3" i="4"/>
  <c r="B2" i="3"/>
  <c r="B3" i="3"/>
  <c r="B2" i="2"/>
  <c r="B3" i="2"/>
  <c r="B2" i="1"/>
  <c r="B3" i="1"/>
  <c r="F57" i="13" l="1"/>
  <c r="D22" i="2" s="1"/>
  <c r="F59" i="13"/>
  <c r="E25" i="4" s="1"/>
  <c r="F58" i="13"/>
  <c r="D27" i="3" s="1"/>
  <c r="F56" i="13"/>
  <c r="D59" i="1" s="1"/>
  <c r="F55" i="13"/>
  <c r="D45" i="1" s="1"/>
  <c r="F54" i="13"/>
  <c r="D22" i="1" s="1"/>
  <c r="C13" i="13"/>
  <c r="C12" i="13"/>
  <c r="C11" i="13"/>
  <c r="C16" i="13" l="1"/>
  <c r="C17" i="13"/>
  <c r="B5" i="4" l="1"/>
  <c r="B4" i="4"/>
  <c r="B5" i="3"/>
  <c r="B4" i="3"/>
  <c r="B5" i="2"/>
  <c r="B4" i="2"/>
  <c r="B5" i="1"/>
  <c r="B4" i="1"/>
  <c r="C15" i="13" l="1"/>
  <c r="F12" i="13" l="1"/>
  <c r="C25" i="4"/>
  <c r="F11" i="13" s="1"/>
  <c r="F13" i="13" l="1"/>
  <c r="B59" i="1"/>
  <c r="B17" i="13" s="1"/>
  <c r="B45" i="1"/>
  <c r="B16" i="13" s="1"/>
  <c r="B22" i="1"/>
  <c r="B15" i="13" s="1"/>
  <c r="B27" i="3" l="1"/>
  <c r="B13" i="13" s="1"/>
  <c r="B22" i="2"/>
  <c r="B12" i="13" s="1"/>
  <c r="B11" i="13" l="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<sst xmlns="http://schemas.openxmlformats.org/spreadsheetml/2006/main" count="366" uniqueCount="234">
  <si>
    <t>Chief Executive Expense Disclosures: A Guide for Agency Staff</t>
  </si>
  <si>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</si>
  <si>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t>In the following worksheets, cells shaded light blue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</si>
  <si>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</si>
  <si>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</si>
  <si>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</si>
  <si>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</si>
  <si>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</si>
  <si>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</si>
  <si>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</si>
  <si>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</si>
  <si>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</si>
  <si>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</si>
  <si>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</si>
  <si>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</si>
  <si>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</si>
  <si>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</si>
  <si>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</si>
  <si>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</si>
  <si>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</si>
  <si>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</si>
  <si>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</si>
  <si>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</si>
  <si>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</si>
  <si>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</si>
  <si>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</si>
  <si>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</si>
  <si>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</si>
  <si>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</si>
  <si>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</si>
  <si>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</si>
  <si>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</si>
  <si>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</si>
  <si>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</si>
  <si>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</si>
  <si>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</si>
  <si>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</si>
  <si>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</si>
  <si>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</si>
  <si>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</si>
  <si>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</si>
  <si>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</si>
  <si>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</si>
  <si>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</si>
  <si>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</si>
  <si>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</si>
  <si>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</si>
  <si>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</si>
  <si>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</si>
  <si>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</si>
  <si>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</si>
  <si>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</si>
  <si>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</si>
  <si>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External Reporting Board</t>
  </si>
  <si>
    <t>Chief Executive**</t>
  </si>
  <si>
    <t>April Mackenzie</t>
  </si>
  <si>
    <t>Disclosure period start***</t>
  </si>
  <si>
    <t>Disclosure period end***</t>
  </si>
  <si>
    <t>Agency totals check</t>
  </si>
  <si>
    <t>Chief Executive approval****</t>
  </si>
  <si>
    <t>Other sign-off****</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</si>
  <si>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</si>
  <si>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</si>
  <si>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</si>
  <si>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</si>
  <si>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</si>
  <si>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</si>
  <si>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</si>
  <si>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</si>
  <si>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</si>
  <si>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</si>
  <si>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</si>
  <si>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</si>
  <si>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</si>
  <si>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</si>
  <si>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</si>
  <si>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</si>
  <si>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</si>
  <si>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</si>
  <si>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</si>
  <si>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</si>
  <si>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</si>
  <si>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</si>
  <si>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</si>
  <si>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</si>
  <si>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</si>
  <si>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</si>
  <si>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</si>
  <si>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</si>
  <si>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</si>
  <si>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</si>
  <si>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</si>
  <si>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</si>
  <si>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</si>
  <si>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</si>
  <si>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</si>
  <si>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</si>
  <si>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</si>
  <si>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</si>
  <si>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</si>
  <si>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</si>
  <si>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</si>
  <si>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</si>
  <si>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</si>
  <si>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</si>
  <si>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</si>
  <si>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</si>
  <si>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</si>
  <si>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</si>
  <si>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</si>
  <si>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</si>
  <si>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</si>
  <si>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</si>
  <si>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</si>
  <si>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</si>
  <si>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</si>
  <si>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</si>
  <si>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</si>
  <si>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</si>
  <si>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</si>
  <si>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</si>
  <si>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</si>
  <si>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</si>
  <si>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</si>
  <si>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</si>
  <si>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</si>
  <si>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</si>
  <si>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13.05.21</t>
  </si>
  <si>
    <t>Michele Embling &amp; April Mackenzie: WLG city to airport for Financial Service Council Conference</t>
  </si>
  <si>
    <t>Taxi: 2 people</t>
  </si>
  <si>
    <t>Wellington</t>
  </si>
  <si>
    <t xml:space="preserve">Michele Embling &amp; April Mackenzie: AKL Airport to Financial Service Council Conference </t>
  </si>
  <si>
    <t>Auckland</t>
  </si>
  <si>
    <t>Flight to Auckland for Financial Service Council Conference</t>
  </si>
  <si>
    <t>Flights: 1 x person</t>
  </si>
  <si>
    <t>14.05.21</t>
  </si>
  <si>
    <t>Attending Financial Service Council Conference</t>
  </si>
  <si>
    <t>Accommodation: 1 x person</t>
  </si>
  <si>
    <t>01.06.21</t>
  </si>
  <si>
    <t>Flight to Auckland from Queenstown - Reasonable Investment New Zealand</t>
  </si>
  <si>
    <t>Queenstown</t>
  </si>
  <si>
    <t>03.06.21</t>
  </si>
  <si>
    <t>Flight back to Wellington after Auckland trip - Reasonable Investment New Zealand</t>
  </si>
  <si>
    <t>22.06.21</t>
  </si>
  <si>
    <t>Flight back to Queenstown from Auckland - XRB Meeting</t>
  </si>
  <si>
    <t>23.06.21</t>
  </si>
  <si>
    <t>From Auckland Airport into city for XRB meeting</t>
  </si>
  <si>
    <t>Taxi: 1 x person</t>
  </si>
  <si>
    <t>Lunch while in Auckland for XRB meeting/visit</t>
  </si>
  <si>
    <t>Meals: 1 x person</t>
  </si>
  <si>
    <t>Queenstown airport parking for XRB meeting in Auckland</t>
  </si>
  <si>
    <t>Parking: 1 x person</t>
  </si>
  <si>
    <t>25.06.21</t>
  </si>
  <si>
    <t>Accommodation for XRB Auckland meeting (2 x nights)</t>
  </si>
  <si>
    <t>30.06.21</t>
  </si>
  <si>
    <t>Airport to hotel: Auckland meeting with Insurance Council</t>
  </si>
  <si>
    <t>Taxis: 1 x person</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</si>
  <si>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</si>
  <si>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</si>
  <si>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</si>
  <si>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</si>
  <si>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16.03.21</t>
  </si>
  <si>
    <t>April Mackenzie: to parliament for meeting</t>
  </si>
  <si>
    <t xml:space="preserve">Michele Embling, April Mackenzie &amp; Emily Marden to Minister Shaw </t>
  </si>
  <si>
    <t>Taxi: 3 people</t>
  </si>
  <si>
    <t>Subtotal - local travel</t>
  </si>
  <si>
    <t>Total travel expenses</t>
  </si>
  <si>
    <t>* Any non-standard date format or date outside 1 July 2018 - 30 June 2019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</si>
  <si>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</si>
  <si>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</si>
  <si>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</si>
  <si>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</si>
  <si>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</si>
  <si>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</si>
  <si>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</si>
  <si>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</si>
  <si>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</si>
  <si>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</si>
  <si>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Meals: 2 x people</t>
  </si>
  <si>
    <t>14.06.21</t>
  </si>
  <si>
    <t>Coffee with prospective staff member for TCFD department</t>
  </si>
  <si>
    <t>24.06.21</t>
  </si>
  <si>
    <t>Dinner with Australian Accounting Standards Board Members during XRB meeting/visit</t>
  </si>
  <si>
    <t>Meals: 3 x people</t>
  </si>
  <si>
    <t>09.06.21</t>
  </si>
  <si>
    <t>16.06.21</t>
  </si>
  <si>
    <t xml:space="preserve">Total hospitality expenses </t>
  </si>
  <si>
    <t>* Third parties include people and organisations external to the public service or statutory Crown entities.</t>
  </si>
  <si>
    <t>** Any non-standard date format or date outside 1 July 2018 - 30 June 2019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</si>
  <si>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</si>
  <si>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</si>
  <si>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</si>
  <si>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</si>
  <si>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</si>
  <si>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</si>
  <si>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18.07.20</t>
  </si>
  <si>
    <t>Cellphone</t>
  </si>
  <si>
    <t>New Zealand</t>
  </si>
  <si>
    <t>18.08.20</t>
  </si>
  <si>
    <t>18.09.20</t>
  </si>
  <si>
    <t>18.10.20</t>
  </si>
  <si>
    <t>18.11.20</t>
  </si>
  <si>
    <t>18.12.20</t>
  </si>
  <si>
    <t>18.01.21</t>
  </si>
  <si>
    <t>18.02.21</t>
  </si>
  <si>
    <t>18.03.21</t>
  </si>
  <si>
    <t>18.04.21</t>
  </si>
  <si>
    <t>18.05.21</t>
  </si>
  <si>
    <t>18.06.21</t>
  </si>
  <si>
    <t>28.06.21</t>
  </si>
  <si>
    <t>CAANZ Membership</t>
  </si>
  <si>
    <t>Membership</t>
  </si>
  <si>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</si>
  <si>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</si>
  <si>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</si>
  <si>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</si>
  <si>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</si>
  <si>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</si>
  <si>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</si>
  <si>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</si>
  <si>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</si>
  <si>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</si>
  <si>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</si>
  <si>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</si>
  <si>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</si>
  <si>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</si>
  <si>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</si>
  <si>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</si>
  <si>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</si>
  <si>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 xml:space="preserve">Accommodation - Reasonable Investment New Zealand </t>
  </si>
  <si>
    <t>Lunch with Michele Embling (Chair XRB Board) &amp; April Mackenzie following Financial Markets Authority meeting</t>
  </si>
  <si>
    <t>Lunch meeting with Michele Embling (Chair XRB Board) regarding New Zealand Stock Exchange meeting</t>
  </si>
  <si>
    <t>Lunch with Michele Embling (Chair XRB Board) &amp; April Mackenzie between meetings with Minister Shaw &amp; Independent Crown Entities</t>
  </si>
  <si>
    <t>Chair of the External Reporting Board Ms Michele Embling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</si>
</sst>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0"/>
      <color rgb="FF0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AEEF3"/>
        <bgColor rgb="FF000000"/>
      </patternFill>
    </fill>
  </fills>
  <borders count="15">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bottom style="thin">
        <color rgb="FFBFBFBF"/>
      </bottom>
      <diagonal/>
    </border>
    <border>
      <left/>
      <right/>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0">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0" fillId="7" borderId="0" xfId="0" applyFont="1" applyFill="1" applyAlignment="1">
      <alignment horizontal="left" vertical="center" wrapText="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0" fillId="7" borderId="0" xfId="0" applyFont="1" applyFill="1" applyAlignment="1">
      <alignment vertical="center"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Alignment="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lignment horizontal="justify" vertical="center"/>
    </xf>
    <xf numFmtId="0" fontId="11" fillId="0" borderId="0" xfId="0" applyFont="1" applyAlignment="1">
      <alignment horizontal="left" vertical="center" wrapText="1"/>
    </xf>
    <xf numFmtId="0" fontId="12" fillId="0" borderId="0" xfId="1" applyFont="1" applyAlignment="1">
      <alignment vertical="center"/>
    </xf>
    <xf numFmtId="0" fontId="12" fillId="0" borderId="0" xfId="1" applyFont="1" applyAlignment="1">
      <alignment horizontal="justify" vertical="center"/>
    </xf>
    <xf numFmtId="0" fontId="11" fillId="9" borderId="0" xfId="1" applyFont="1" applyFill="1" applyAlignment="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19" fillId="7" borderId="0" xfId="0" applyFont="1" applyFill="1" applyAlignment="1">
      <alignment horizontal="left" vertical="center" readingOrder="1"/>
    </xf>
    <xf numFmtId="166" fontId="19" fillId="7" borderId="0" xfId="0" applyNumberFormat="1" applyFont="1" applyFill="1" applyAlignment="1">
      <alignment horizontal="left" vertical="center" wrapText="1"/>
    </xf>
    <xf numFmtId="1" fontId="19" fillId="7" borderId="0" xfId="0" applyNumberFormat="1" applyFont="1" applyFill="1" applyAlignment="1">
      <alignment horizontal="center" vertical="center" wrapText="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Border="1" applyAlignment="1">
      <alignment vertical="center" wrapText="1" readingOrder="1"/>
    </xf>
    <xf numFmtId="164" fontId="21" fillId="0" borderId="0" xfId="2" applyNumberFormat="1" applyFont="1" applyAlignment="1">
      <alignment vertical="center" wrapText="1" readingOrder="1"/>
    </xf>
    <xf numFmtId="164" fontId="31" fillId="0" borderId="4" xfId="2" applyNumberFormat="1" applyFont="1" applyBorder="1" applyAlignment="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5" fillId="0" borderId="5" xfId="2" applyNumberFormat="1" applyFont="1" applyBorder="1" applyAlignment="1">
      <alignment horizontal="center" vertical="center" wrapText="1" readingOrder="1"/>
    </xf>
    <xf numFmtId="0" fontId="15" fillId="0" borderId="0" xfId="2" applyNumberFormat="1" applyFont="1" applyAlignment="1">
      <alignment horizontal="center" vertical="center" wrapText="1" readingOrder="1"/>
    </xf>
    <xf numFmtId="0" fontId="32" fillId="0" borderId="5" xfId="2" applyNumberFormat="1" applyFont="1" applyBorder="1" applyAlignment="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lignment horizontal="center" vertical="center" wrapText="1"/>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20" fillId="0" borderId="0" xfId="0" applyFont="1" applyAlignment="1">
      <alignment horizontal="center" wrapText="1"/>
    </xf>
    <xf numFmtId="0" fontId="15" fillId="10" borderId="4" xfId="0" applyFont="1" applyFill="1" applyBorder="1" applyAlignment="1" applyProtection="1">
      <alignment horizontal="left" vertical="center" wrapText="1"/>
      <protection locked="0"/>
    </xf>
    <xf numFmtId="0" fontId="35" fillId="3" borderId="0" xfId="0" applyFont="1" applyFill="1" applyAlignment="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Alignment="1">
      <alignment vertical="center"/>
    </xf>
    <xf numFmtId="164" fontId="20" fillId="3" borderId="0" xfId="0" applyNumberFormat="1" applyFont="1" applyFill="1" applyAlignment="1">
      <alignment vertical="center"/>
    </xf>
    <xf numFmtId="166" fontId="35" fillId="7" borderId="0" xfId="0" applyNumberFormat="1" applyFont="1" applyFill="1" applyAlignment="1">
      <alignment horizontal="center" vertical="center" wrapText="1"/>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Alignment="1">
      <alignment horizontal="center" vertical="center" wrapText="1" readingOrder="1"/>
    </xf>
    <xf numFmtId="165" fontId="18" fillId="0" borderId="0" xfId="2" applyFont="1" applyAlignment="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Alignment="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lignment vertical="center" wrapText="1"/>
    </xf>
    <xf numFmtId="167" fontId="15" fillId="10" borderId="3" xfId="0" applyNumberFormat="1" applyFont="1" applyFill="1" applyBorder="1" applyAlignment="1" applyProtection="1">
      <alignment horizontal="right" vertical="center" wrapText="1"/>
      <protection locked="0"/>
    </xf>
    <xf numFmtId="167" fontId="15" fillId="10" borderId="3" xfId="0" applyNumberFormat="1" applyFont="1" applyFill="1" applyBorder="1" applyAlignment="1" applyProtection="1">
      <alignment horizontal="right" vertical="center"/>
      <protection locked="0"/>
    </xf>
    <xf numFmtId="0" fontId="35" fillId="3" borderId="0" xfId="0" applyFont="1" applyFill="1" applyAlignment="1">
      <alignment horizontal="center" vertical="center" wrapText="1"/>
    </xf>
    <xf numFmtId="0" fontId="15" fillId="11" borderId="11" xfId="0" applyFont="1" applyFill="1" applyBorder="1" applyAlignment="1" applyProtection="1">
      <protection locked="0"/>
    </xf>
    <xf numFmtId="8" fontId="15" fillId="11" borderId="11" xfId="0" applyNumberFormat="1" applyFont="1" applyFill="1" applyBorder="1" applyAlignment="1" applyProtection="1">
      <alignment wrapText="1"/>
      <protection locked="0"/>
    </xf>
    <xf numFmtId="0" fontId="36" fillId="11" borderId="11" xfId="0" applyFont="1" applyFill="1" applyBorder="1" applyAlignment="1" applyProtection="1">
      <alignment wrapText="1"/>
      <protection locked="0"/>
    </xf>
    <xf numFmtId="0" fontId="36" fillId="11" borderId="12" xfId="0" applyFont="1" applyFill="1" applyBorder="1" applyAlignment="1" applyProtection="1">
      <alignment wrapText="1"/>
      <protection locked="0"/>
    </xf>
    <xf numFmtId="0" fontId="36" fillId="0" borderId="0" xfId="0" applyFont="1" applyFill="1" applyBorder="1" applyAlignment="1" applyProtection="1">
      <protection locked="0"/>
    </xf>
    <xf numFmtId="0" fontId="15" fillId="11" borderId="13" xfId="0" applyFont="1" applyFill="1" applyBorder="1" applyAlignment="1" applyProtection="1">
      <protection locked="0"/>
    </xf>
    <xf numFmtId="8" fontId="15" fillId="11" borderId="13" xfId="0" applyNumberFormat="1" applyFont="1" applyFill="1" applyBorder="1" applyAlignment="1" applyProtection="1">
      <alignment wrapText="1"/>
      <protection locked="0"/>
    </xf>
    <xf numFmtId="0" fontId="36" fillId="11" borderId="13" xfId="0" applyFont="1" applyFill="1" applyBorder="1" applyAlignment="1" applyProtection="1">
      <alignment wrapText="1"/>
      <protection locked="0"/>
    </xf>
    <xf numFmtId="0" fontId="36" fillId="11" borderId="14" xfId="0" applyFont="1" applyFill="1" applyBorder="1" applyAlignment="1" applyProtection="1">
      <alignment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5" fillId="7" borderId="0" xfId="0" applyFont="1" applyFill="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topLeftCell="A45" zoomScale="85" zoomScaleNormal="85" workbookViewId="0">
      <selection activeCell="A19" sqref="A19"/>
    </sheetView>
  </sheetViews>
  <sheetFormatPr defaultColWidth="0" defaultRowHeight="14.15" zeroHeight="1" x14ac:dyDescent="0.35"/>
  <cols>
    <col min="1" max="1" width="219.3046875" style="43" customWidth="1"/>
    <col min="2" max="2" width="33.3046875" style="42" customWidth="1"/>
    <col min="3" max="16384" width="8.69140625" hidden="1"/>
  </cols>
  <sheetData>
    <row r="1" spans="1:2" ht="23.25" customHeight="1" x14ac:dyDescent="0.35">
      <c r="A1" s="41" t="s">
        <v>0</v>
      </c>
    </row>
    <row r="2" spans="1:2" ht="33" customHeight="1" x14ac:dyDescent="0.35">
      <c r="A2" s="116" t="s">
        <v>1</v>
      </c>
    </row>
    <row r="3" spans="1:2" ht="17.25" customHeight="1" x14ac:dyDescent="0.35"/>
    <row r="4" spans="1:2" ht="23.25" customHeight="1" x14ac:dyDescent="0.35">
      <c r="A4" s="79" t="s">
        <v>2</v>
      </c>
    </row>
    <row r="5" spans="1:2" ht="17.25" customHeight="1" x14ac:dyDescent="0.35"/>
    <row r="6" spans="1:2" ht="23.25" customHeight="1" x14ac:dyDescent="0.35">
      <c r="A6" s="44" t="s">
        <v>3</v>
      </c>
    </row>
    <row r="7" spans="1:2" ht="17.25" customHeight="1" x14ac:dyDescent="0.35">
      <c r="A7" s="45" t="s">
        <v>4</v>
      </c>
    </row>
    <row r="8" spans="1:2" ht="17.25" customHeight="1" x14ac:dyDescent="0.35">
      <c r="A8" s="45" t="s">
        <v>5</v>
      </c>
    </row>
    <row r="9" spans="1:2" ht="17.25" customHeight="1" x14ac:dyDescent="0.35">
      <c r="A9" s="45"/>
    </row>
    <row r="10" spans="1:2" ht="23.25" customHeight="1" x14ac:dyDescent="0.3">
      <c r="A10" s="44" t="s">
        <v>6</v>
      </c>
      <c r="B10" s="85" t="s">
        <v>7</v>
      </c>
    </row>
    <row r="11" spans="1:2" ht="17.25" customHeight="1" x14ac:dyDescent="0.35">
      <c r="A11" s="46" t="s">
        <v>8</v>
      </c>
    </row>
    <row r="12" spans="1:2" ht="17.25" customHeight="1" x14ac:dyDescent="0.35">
      <c r="A12" s="45" t="s">
        <v>9</v>
      </c>
    </row>
    <row r="13" spans="1:2" ht="17.25" customHeight="1" x14ac:dyDescent="0.35">
      <c r="A13" s="45" t="s">
        <v>10</v>
      </c>
    </row>
    <row r="14" spans="1:2" ht="17.25" customHeight="1" x14ac:dyDescent="0.35">
      <c r="A14" s="47" t="s">
        <v>11</v>
      </c>
    </row>
    <row r="15" spans="1:2" ht="17.25" customHeight="1" x14ac:dyDescent="0.35">
      <c r="A15" s="45" t="s">
        <v>12</v>
      </c>
    </row>
    <row r="16" spans="1:2" ht="17.25" customHeight="1" x14ac:dyDescent="0.35">
      <c r="A16" s="45"/>
    </row>
    <row r="17" spans="1:1" ht="23.25" customHeight="1" x14ac:dyDescent="0.35">
      <c r="A17" s="44" t="s">
        <v>13</v>
      </c>
    </row>
    <row r="18" spans="1:1" ht="17.25" customHeight="1" x14ac:dyDescent="0.35">
      <c r="A18" s="47" t="s">
        <v>14</v>
      </c>
    </row>
    <row r="19" spans="1:1" ht="17.25" customHeight="1" x14ac:dyDescent="0.35">
      <c r="A19" s="47" t="s">
        <v>15</v>
      </c>
    </row>
    <row r="20" spans="1:1" ht="17.25" customHeight="1" x14ac:dyDescent="0.35">
      <c r="A20" s="53" t="s">
        <v>16</v>
      </c>
    </row>
    <row r="21" spans="1:1" ht="17.25" customHeight="1" x14ac:dyDescent="0.35">
      <c r="A21" s="48"/>
    </row>
    <row r="22" spans="1:1" ht="23.25" customHeight="1" x14ac:dyDescent="0.35">
      <c r="A22" s="44" t="s">
        <v>17</v>
      </c>
    </row>
    <row r="23" spans="1:1" ht="17.25" customHeight="1" x14ac:dyDescent="0.35">
      <c r="A23" s="48" t="s">
        <v>18</v>
      </c>
    </row>
    <row r="24" spans="1:1" ht="17.25" customHeight="1" x14ac:dyDescent="0.35">
      <c r="A24" s="48"/>
    </row>
    <row r="25" spans="1:1" ht="23.25" customHeight="1" x14ac:dyDescent="0.35">
      <c r="A25" s="44" t="s">
        <v>19</v>
      </c>
    </row>
    <row r="26" spans="1:1" ht="17.25" customHeight="1" x14ac:dyDescent="0.35">
      <c r="A26" s="49" t="s">
        <v>20</v>
      </c>
    </row>
    <row r="27" spans="1:1" ht="32.25" customHeight="1" x14ac:dyDescent="0.35">
      <c r="A27" s="47" t="s">
        <v>21</v>
      </c>
    </row>
    <row r="28" spans="1:1" ht="17.25" customHeight="1" x14ac:dyDescent="0.35">
      <c r="A28" s="49" t="s">
        <v>22</v>
      </c>
    </row>
    <row r="29" spans="1:1" ht="32.25" customHeight="1" x14ac:dyDescent="0.35">
      <c r="A29" s="47" t="s">
        <v>23</v>
      </c>
    </row>
    <row r="30" spans="1:1" ht="17.25" customHeight="1" x14ac:dyDescent="0.35">
      <c r="A30" s="49" t="s">
        <v>24</v>
      </c>
    </row>
    <row r="31" spans="1:1" ht="17.25" customHeight="1" x14ac:dyDescent="0.35">
      <c r="A31" s="47" t="s">
        <v>25</v>
      </c>
    </row>
    <row r="32" spans="1:1" ht="17.25" customHeight="1" x14ac:dyDescent="0.35">
      <c r="A32" s="49" t="s">
        <v>26</v>
      </c>
    </row>
    <row r="33" spans="1:1" ht="32.25" customHeight="1" x14ac:dyDescent="0.35">
      <c r="A33" s="47" t="s">
        <v>27</v>
      </c>
    </row>
    <row r="34" spans="1:1" ht="32.25" customHeight="1" x14ac:dyDescent="0.35">
      <c r="A34" s="46" t="s">
        <v>28</v>
      </c>
    </row>
    <row r="35" spans="1:1" ht="17.25" customHeight="1" x14ac:dyDescent="0.35">
      <c r="A35" s="49" t="s">
        <v>29</v>
      </c>
    </row>
    <row r="36" spans="1:1" ht="32.25" customHeight="1" x14ac:dyDescent="0.35">
      <c r="A36" s="47" t="s">
        <v>30</v>
      </c>
    </row>
    <row r="37" spans="1:1" ht="32.25" customHeight="1" x14ac:dyDescent="0.35">
      <c r="A37" s="47" t="s">
        <v>31</v>
      </c>
    </row>
    <row r="38" spans="1:1" ht="32.25" customHeight="1" x14ac:dyDescent="0.35">
      <c r="A38" s="47" t="s">
        <v>32</v>
      </c>
    </row>
    <row r="39" spans="1:1" ht="17.25" customHeight="1" x14ac:dyDescent="0.35">
      <c r="A39" s="46"/>
    </row>
    <row r="40" spans="1:1" ht="22.5" customHeight="1" x14ac:dyDescent="0.35">
      <c r="A40" s="44" t="s">
        <v>33</v>
      </c>
    </row>
    <row r="41" spans="1:1" ht="17.25" customHeight="1" x14ac:dyDescent="0.35">
      <c r="A41" s="53" t="s">
        <v>34</v>
      </c>
    </row>
    <row r="42" spans="1:1" ht="17.25" customHeight="1" x14ac:dyDescent="0.35">
      <c r="A42" s="50" t="s">
        <v>35</v>
      </c>
    </row>
    <row r="43" spans="1:1" ht="17.25" customHeight="1" x14ac:dyDescent="0.35">
      <c r="A43" s="48" t="s">
        <v>36</v>
      </c>
    </row>
    <row r="44" spans="1:1" ht="32.25" customHeight="1" x14ac:dyDescent="0.35">
      <c r="A44" s="48" t="s">
        <v>37</v>
      </c>
    </row>
    <row r="45" spans="1:1" ht="32.25" customHeight="1" x14ac:dyDescent="0.35">
      <c r="A45" s="48" t="s">
        <v>38</v>
      </c>
    </row>
    <row r="46" spans="1:1" ht="17.25" customHeight="1" x14ac:dyDescent="0.35">
      <c r="A46" s="51" t="s">
        <v>39</v>
      </c>
    </row>
    <row r="47" spans="1:1" ht="32.25" customHeight="1" x14ac:dyDescent="0.35">
      <c r="A47" s="47" t="s">
        <v>40</v>
      </c>
    </row>
    <row r="48" spans="1:1" ht="32.25" customHeight="1" x14ac:dyDescent="0.35">
      <c r="A48" s="47" t="s">
        <v>41</v>
      </c>
    </row>
    <row r="49" spans="1:1" ht="32.25" customHeight="1" x14ac:dyDescent="0.35">
      <c r="A49" s="48" t="s">
        <v>42</v>
      </c>
    </row>
    <row r="50" spans="1:1" ht="17.25" customHeight="1" x14ac:dyDescent="0.35">
      <c r="A50" s="48" t="s">
        <v>43</v>
      </c>
    </row>
    <row r="51" spans="1:1" ht="17.25" customHeight="1" x14ac:dyDescent="0.35">
      <c r="A51" s="48" t="s">
        <v>44</v>
      </c>
    </row>
    <row r="52" spans="1:1" ht="17.25" customHeight="1" x14ac:dyDescent="0.35">
      <c r="A52" s="48"/>
    </row>
    <row r="53" spans="1:1" ht="22.5" customHeight="1" x14ac:dyDescent="0.35">
      <c r="A53" s="44" t="s">
        <v>45</v>
      </c>
    </row>
    <row r="54" spans="1:1" ht="32.25" customHeight="1" x14ac:dyDescent="0.35">
      <c r="A54" s="116" t="s">
        <v>46</v>
      </c>
    </row>
    <row r="55" spans="1:1" ht="17.25" customHeight="1" x14ac:dyDescent="0.35">
      <c r="A55" s="52" t="s">
        <v>47</v>
      </c>
    </row>
    <row r="56" spans="1:1" ht="17.25" customHeight="1" x14ac:dyDescent="0.35">
      <c r="A56" s="53" t="s">
        <v>48</v>
      </c>
    </row>
    <row r="57" spans="1:1" ht="17.25" customHeight="1" x14ac:dyDescent="0.35">
      <c r="A57" s="53" t="s">
        <v>49</v>
      </c>
    </row>
    <row r="58" spans="1:1" ht="17.25" customHeight="1" x14ac:dyDescent="0.35">
      <c r="A58" s="54" t="s">
        <v>50</v>
      </c>
    </row>
    <row r="59" spans="1:1" x14ac:dyDescent="0.35"/>
    <row r="61" spans="1:1" hidden="1" x14ac:dyDescent="0.35">
      <c r="A61" s="55"/>
    </row>
  </sheetData>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0"/>
  <sheetViews>
    <sheetView tabSelected="1" zoomScaleNormal="100" workbookViewId="0">
      <selection activeCell="G13" sqref="G13"/>
    </sheetView>
  </sheetViews>
  <sheetFormatPr defaultColWidth="0" defaultRowHeight="12.45" zeroHeight="1" x14ac:dyDescent="0.3"/>
  <cols>
    <col min="1" max="1" width="35.69140625" customWidth="1"/>
    <col min="2" max="2" width="21.53515625" customWidth="1"/>
    <col min="3" max="3" width="33.53515625" customWidth="1"/>
    <col min="4" max="4" width="4.3046875" customWidth="1"/>
    <col min="5" max="5" width="29" customWidth="1"/>
    <col min="6" max="6" width="19" customWidth="1"/>
    <col min="7" max="7" width="42" customWidth="1"/>
    <col min="8" max="11" width="9.15234375" hidden="1" customWidth="1"/>
    <col min="12" max="16384" width="9.15234375" hidden="1"/>
  </cols>
  <sheetData>
    <row r="1" spans="1:11" ht="26.25" customHeight="1" x14ac:dyDescent="0.3">
      <c r="A1" s="132" t="s">
        <v>51</v>
      </c>
      <c r="B1" s="132"/>
      <c r="C1" s="132"/>
      <c r="D1" s="132"/>
      <c r="E1" s="132"/>
      <c r="F1" s="132"/>
      <c r="G1" s="19"/>
      <c r="H1" s="19"/>
      <c r="I1" s="19"/>
      <c r="J1" s="19"/>
      <c r="K1" s="19"/>
    </row>
    <row r="2" spans="1:11" ht="21" customHeight="1" x14ac:dyDescent="0.3">
      <c r="A2" s="3" t="s">
        <v>52</v>
      </c>
      <c r="B2" s="133" t="s">
        <v>53</v>
      </c>
      <c r="C2" s="133"/>
      <c r="D2" s="133"/>
      <c r="E2" s="133"/>
      <c r="F2" s="133"/>
      <c r="G2" s="19"/>
      <c r="H2" s="19"/>
      <c r="I2" s="19"/>
      <c r="J2" s="19"/>
      <c r="K2" s="19"/>
    </row>
    <row r="3" spans="1:11" ht="21" customHeight="1" x14ac:dyDescent="0.3">
      <c r="A3" s="3" t="s">
        <v>54</v>
      </c>
      <c r="B3" s="133" t="s">
        <v>55</v>
      </c>
      <c r="C3" s="133"/>
      <c r="D3" s="133"/>
      <c r="E3" s="133"/>
      <c r="F3" s="133"/>
      <c r="G3" s="19"/>
      <c r="H3" s="19"/>
      <c r="I3" s="19"/>
      <c r="J3" s="19"/>
      <c r="K3" s="19"/>
    </row>
    <row r="4" spans="1:11" ht="21" customHeight="1" x14ac:dyDescent="0.3">
      <c r="A4" s="3" t="s">
        <v>56</v>
      </c>
      <c r="B4" s="134">
        <v>44013</v>
      </c>
      <c r="C4" s="134"/>
      <c r="D4" s="134"/>
      <c r="E4" s="134"/>
      <c r="F4" s="134"/>
      <c r="G4" s="19"/>
      <c r="H4" s="19"/>
      <c r="I4" s="19"/>
      <c r="J4" s="19"/>
      <c r="K4" s="19"/>
    </row>
    <row r="5" spans="1:11" ht="21" customHeight="1" x14ac:dyDescent="0.3">
      <c r="A5" s="3" t="s">
        <v>57</v>
      </c>
      <c r="B5" s="134">
        <v>44377</v>
      </c>
      <c r="C5" s="134"/>
      <c r="D5" s="134"/>
      <c r="E5" s="134"/>
      <c r="F5" s="134"/>
      <c r="G5" s="19"/>
      <c r="H5" s="19"/>
      <c r="I5" s="19"/>
      <c r="J5" s="19"/>
      <c r="K5" s="19"/>
    </row>
    <row r="6" spans="1:11" ht="21" customHeight="1" x14ac:dyDescent="0.3">
      <c r="A6" s="3" t="s">
        <v>58</v>
      </c>
      <c r="B6" s="131" t="str">
        <f>IF(AND(Travel!B7&lt;&gt;A30,Hospitality!B7&lt;&gt;A30,'All other expenses'!B7&lt;&gt;A30,'Gifts and benefits'!B7&lt;&gt;A30),A31,IF(AND(Travel!B7=A30,Hospitality!B7=A30,'All other expenses'!B7=A30,'Gifts and benefits'!B7=A30),A33,A32))</f>
        <v>Data and totals checked on all sheets</v>
      </c>
      <c r="C6" s="131"/>
      <c r="D6" s="131"/>
      <c r="E6" s="131"/>
      <c r="F6" s="131"/>
      <c r="G6" s="25"/>
      <c r="H6" s="19"/>
      <c r="I6" s="19"/>
      <c r="J6" s="19"/>
      <c r="K6" s="19"/>
    </row>
    <row r="7" spans="1:11" ht="21" customHeight="1" x14ac:dyDescent="0.3">
      <c r="A7" s="3" t="s">
        <v>59</v>
      </c>
      <c r="B7" s="130" t="s">
        <v>91</v>
      </c>
      <c r="C7" s="130"/>
      <c r="D7" s="130"/>
      <c r="E7" s="130"/>
      <c r="F7" s="130"/>
      <c r="G7" s="25"/>
      <c r="H7" s="19"/>
      <c r="I7" s="19"/>
      <c r="J7" s="19"/>
      <c r="K7" s="19"/>
    </row>
    <row r="8" spans="1:11" ht="21" customHeight="1" x14ac:dyDescent="0.3">
      <c r="A8" s="3" t="s">
        <v>60</v>
      </c>
      <c r="B8" s="130" t="s">
        <v>233</v>
      </c>
      <c r="C8" s="130"/>
      <c r="D8" s="130"/>
      <c r="E8" s="130"/>
      <c r="F8" s="130"/>
      <c r="G8" s="25"/>
      <c r="H8" s="19"/>
      <c r="I8" s="19"/>
      <c r="J8" s="19"/>
      <c r="K8" s="19"/>
    </row>
    <row r="9" spans="1:11" ht="66.75" customHeight="1" x14ac:dyDescent="0.3">
      <c r="A9" s="129" t="s">
        <v>61</v>
      </c>
      <c r="B9" s="129"/>
      <c r="C9" s="129"/>
      <c r="D9" s="129"/>
      <c r="E9" s="129"/>
      <c r="F9" s="129"/>
      <c r="G9" s="25"/>
      <c r="H9" s="19"/>
      <c r="I9" s="19"/>
      <c r="J9" s="19"/>
      <c r="K9" s="19"/>
    </row>
    <row r="10" spans="1:11" s="115" customFormat="1" ht="36" customHeight="1" x14ac:dyDescent="0.3">
      <c r="A10" s="109" t="s">
        <v>62</v>
      </c>
      <c r="B10" s="110" t="s">
        <v>63</v>
      </c>
      <c r="C10" s="110" t="s">
        <v>64</v>
      </c>
      <c r="D10" s="111"/>
      <c r="E10" s="112" t="s">
        <v>29</v>
      </c>
      <c r="F10" s="113" t="s">
        <v>65</v>
      </c>
      <c r="G10" s="114"/>
      <c r="H10" s="114"/>
      <c r="I10" s="114"/>
      <c r="J10" s="114"/>
      <c r="K10" s="114"/>
    </row>
    <row r="11" spans="1:11" ht="27.75" customHeight="1" x14ac:dyDescent="0.35">
      <c r="A11" s="9" t="s">
        <v>66</v>
      </c>
      <c r="B11" s="65">
        <f>B15+B16+B17</f>
        <v>3909.4300000000007</v>
      </c>
      <c r="C11" s="71" t="str">
        <f>IF(Travel!B6="",A34,Travel!B6)</f>
        <v>Figures include GST (where applicable)</v>
      </c>
      <c r="D11" s="6"/>
      <c r="E11" s="9" t="s">
        <v>67</v>
      </c>
      <c r="F11" s="35">
        <f>'Gifts and benefits'!C25</f>
        <v>0</v>
      </c>
      <c r="G11" s="31"/>
      <c r="H11" s="31"/>
      <c r="I11" s="31"/>
      <c r="J11" s="31"/>
      <c r="K11" s="31"/>
    </row>
    <row r="12" spans="1:11" ht="27.75" customHeight="1" x14ac:dyDescent="0.35">
      <c r="A12" s="9" t="s">
        <v>24</v>
      </c>
      <c r="B12" s="65">
        <f>Hospitality!B22</f>
        <v>427.5</v>
      </c>
      <c r="C12" s="71" t="str">
        <f>IF(Hospitality!B6="",A34,Hospitality!B6)</f>
        <v>Figures include GST (where applicable)</v>
      </c>
      <c r="D12" s="6"/>
      <c r="E12" s="9" t="s">
        <v>68</v>
      </c>
      <c r="F12" s="35">
        <f>'Gifts and benefits'!C26</f>
        <v>0</v>
      </c>
      <c r="G12" s="31"/>
      <c r="H12" s="31"/>
      <c r="I12" s="31"/>
      <c r="J12" s="31"/>
      <c r="K12" s="31"/>
    </row>
    <row r="13" spans="1:11" ht="27.75" customHeight="1" x14ac:dyDescent="0.3">
      <c r="A13" s="9" t="s">
        <v>69</v>
      </c>
      <c r="B13" s="65">
        <f>'All other expenses'!B27</f>
        <v>1468.55</v>
      </c>
      <c r="C13" s="71" t="str">
        <f>IF('All other expenses'!B6="",A34,'All other expenses'!B6)</f>
        <v>Figures include GST (where applicable)</v>
      </c>
      <c r="D13" s="6"/>
      <c r="E13" s="9" t="s">
        <v>70</v>
      </c>
      <c r="F13" s="35">
        <f>'Gifts and benefits'!C27</f>
        <v>0</v>
      </c>
      <c r="G13" s="19"/>
      <c r="H13" s="19"/>
      <c r="I13" s="19"/>
      <c r="J13" s="19"/>
      <c r="K13" s="19"/>
    </row>
    <row r="14" spans="1:11" ht="12.75" customHeight="1" x14ac:dyDescent="0.3">
      <c r="A14" s="8"/>
      <c r="B14" s="66"/>
      <c r="C14" s="72"/>
      <c r="D14" s="36"/>
      <c r="E14" s="6"/>
      <c r="F14" s="37"/>
      <c r="G14" s="19"/>
      <c r="H14" s="19"/>
      <c r="I14" s="19"/>
      <c r="J14" s="19"/>
      <c r="K14" s="19"/>
    </row>
    <row r="15" spans="1:11" ht="27.75" customHeight="1" x14ac:dyDescent="0.3">
      <c r="A15" s="10" t="s">
        <v>71</v>
      </c>
      <c r="B15" s="67">
        <f>Travel!B22</f>
        <v>0</v>
      </c>
      <c r="C15" s="73" t="str">
        <f>C11</f>
        <v>Figures include GST (where applicable)</v>
      </c>
      <c r="D15" s="6"/>
      <c r="E15" s="6"/>
      <c r="F15" s="37"/>
      <c r="G15" s="19"/>
      <c r="H15" s="19"/>
      <c r="I15" s="19"/>
      <c r="J15" s="19"/>
      <c r="K15" s="19"/>
    </row>
    <row r="16" spans="1:11" ht="27.75" customHeight="1" x14ac:dyDescent="0.3">
      <c r="A16" s="10" t="s">
        <v>72</v>
      </c>
      <c r="B16" s="67">
        <f>Travel!B45</f>
        <v>3876.1300000000006</v>
      </c>
      <c r="C16" s="73" t="str">
        <f>C11</f>
        <v>Figures include GST (where applicable)</v>
      </c>
      <c r="D16" s="38"/>
      <c r="E16" s="6"/>
      <c r="F16" s="39"/>
      <c r="G16" s="19"/>
      <c r="H16" s="19"/>
      <c r="I16" s="19"/>
      <c r="J16" s="19"/>
      <c r="K16" s="19"/>
    </row>
    <row r="17" spans="1:11" ht="27.75" customHeight="1" x14ac:dyDescent="0.3">
      <c r="A17" s="10" t="s">
        <v>73</v>
      </c>
      <c r="B17" s="67">
        <f>Travel!B59</f>
        <v>33.299999999999997</v>
      </c>
      <c r="C17" s="73" t="str">
        <f>C11</f>
        <v>Figures include GST (where applicable)</v>
      </c>
      <c r="D17" s="6"/>
      <c r="E17" s="6"/>
      <c r="F17" s="39"/>
      <c r="G17" s="19"/>
      <c r="H17" s="19"/>
      <c r="I17" s="19"/>
      <c r="J17" s="19"/>
      <c r="K17" s="19"/>
    </row>
    <row r="18" spans="1:11" ht="27.75" customHeight="1" x14ac:dyDescent="0.3">
      <c r="A18" s="19"/>
      <c r="B18" s="21"/>
      <c r="C18" s="19"/>
      <c r="D18" s="5"/>
      <c r="E18" s="5"/>
      <c r="F18" s="30"/>
      <c r="G18" s="19"/>
      <c r="H18" s="19"/>
      <c r="I18" s="19"/>
      <c r="J18" s="19"/>
      <c r="K18" s="19"/>
    </row>
    <row r="19" spans="1:11" x14ac:dyDescent="0.3">
      <c r="A19" s="20" t="s">
        <v>74</v>
      </c>
      <c r="B19" s="21"/>
      <c r="C19" s="19"/>
      <c r="D19" s="19"/>
      <c r="E19" s="19"/>
      <c r="F19" s="19"/>
      <c r="G19" s="19"/>
      <c r="H19" s="19"/>
      <c r="I19" s="19"/>
      <c r="J19" s="19"/>
      <c r="K19" s="19"/>
    </row>
    <row r="20" spans="1:11" x14ac:dyDescent="0.3">
      <c r="A20" s="22" t="s">
        <v>75</v>
      </c>
      <c r="D20" s="19"/>
      <c r="E20" s="19"/>
      <c r="F20" s="19"/>
      <c r="G20" s="19"/>
      <c r="H20" s="19"/>
      <c r="I20" s="19"/>
      <c r="J20" s="19"/>
      <c r="K20" s="19"/>
    </row>
    <row r="21" spans="1:11" ht="12.75" customHeight="1" x14ac:dyDescent="0.3">
      <c r="A21" s="22" t="s">
        <v>76</v>
      </c>
      <c r="D21" s="19"/>
      <c r="E21" s="19"/>
      <c r="F21" s="19"/>
      <c r="G21" s="19"/>
      <c r="H21" s="19"/>
      <c r="I21" s="19"/>
      <c r="J21" s="19"/>
      <c r="K21" s="19"/>
    </row>
    <row r="22" spans="1:11" ht="12.75" customHeight="1" x14ac:dyDescent="0.3">
      <c r="A22" s="22" t="s">
        <v>77</v>
      </c>
      <c r="D22" s="19"/>
      <c r="E22" s="19"/>
      <c r="F22" s="19"/>
      <c r="G22" s="19"/>
      <c r="H22" s="19"/>
      <c r="I22" s="19"/>
      <c r="J22" s="19"/>
      <c r="K22" s="19"/>
    </row>
    <row r="23" spans="1:11" ht="12.75" customHeight="1" x14ac:dyDescent="0.3">
      <c r="A23" s="22" t="s">
        <v>78</v>
      </c>
      <c r="D23" s="19"/>
      <c r="E23" s="19"/>
      <c r="F23" s="19"/>
      <c r="G23" s="19"/>
      <c r="H23" s="19"/>
      <c r="I23" s="19"/>
      <c r="J23" s="19"/>
      <c r="K23" s="19"/>
    </row>
    <row r="24" spans="1:11" x14ac:dyDescent="0.3">
      <c r="A24" s="28"/>
      <c r="B24" s="19"/>
      <c r="C24" s="19"/>
      <c r="D24" s="19"/>
      <c r="E24" s="19"/>
      <c r="F24" s="19"/>
      <c r="G24" s="19"/>
      <c r="H24" s="19"/>
      <c r="I24" s="19"/>
      <c r="J24" s="19"/>
      <c r="K24" s="19"/>
    </row>
    <row r="25" spans="1:11" hidden="1" x14ac:dyDescent="0.3">
      <c r="A25" s="13" t="s">
        <v>79</v>
      </c>
      <c r="B25" s="14"/>
      <c r="C25" s="14"/>
      <c r="D25" s="14"/>
      <c r="E25" s="14"/>
      <c r="F25" s="14"/>
      <c r="G25" s="19"/>
      <c r="H25" s="19"/>
      <c r="I25" s="19"/>
      <c r="J25" s="19"/>
      <c r="K25" s="19"/>
    </row>
    <row r="26" spans="1:11" ht="12.75" hidden="1" customHeight="1" x14ac:dyDescent="0.3">
      <c r="A26" s="12" t="s">
        <v>80</v>
      </c>
      <c r="B26" s="4"/>
      <c r="C26" s="4"/>
      <c r="D26" s="12"/>
      <c r="E26" s="12"/>
      <c r="F26" s="12"/>
      <c r="G26" s="19"/>
      <c r="H26" s="19"/>
      <c r="I26" s="19"/>
      <c r="J26" s="19"/>
      <c r="K26" s="19"/>
    </row>
    <row r="27" spans="1:11" hidden="1" x14ac:dyDescent="0.3">
      <c r="A27" s="11" t="s">
        <v>81</v>
      </c>
      <c r="B27" s="11"/>
      <c r="C27" s="11"/>
      <c r="D27" s="11"/>
      <c r="E27" s="11"/>
      <c r="F27" s="11"/>
      <c r="G27" s="19"/>
      <c r="H27" s="19"/>
      <c r="I27" s="19"/>
      <c r="J27" s="19"/>
      <c r="K27" s="19"/>
    </row>
    <row r="28" spans="1:11" hidden="1" x14ac:dyDescent="0.3">
      <c r="A28" s="11" t="s">
        <v>82</v>
      </c>
      <c r="B28" s="11"/>
      <c r="C28" s="11"/>
      <c r="D28" s="11"/>
      <c r="E28" s="11"/>
      <c r="F28" s="11"/>
      <c r="G28" s="19"/>
      <c r="H28" s="19"/>
      <c r="I28" s="19"/>
      <c r="J28" s="19"/>
      <c r="K28" s="19"/>
    </row>
    <row r="29" spans="1:11" hidden="1" x14ac:dyDescent="0.3">
      <c r="A29" s="12" t="s">
        <v>83</v>
      </c>
      <c r="B29" s="12"/>
      <c r="C29" s="12"/>
      <c r="D29" s="12"/>
      <c r="E29" s="12"/>
      <c r="F29" s="12"/>
      <c r="G29" s="19"/>
      <c r="H29" s="19"/>
      <c r="I29" s="19"/>
      <c r="J29" s="19"/>
      <c r="K29" s="19"/>
    </row>
    <row r="30" spans="1:11" hidden="1" x14ac:dyDescent="0.3">
      <c r="A30" s="12" t="s">
        <v>84</v>
      </c>
      <c r="B30" s="12"/>
      <c r="C30" s="12"/>
      <c r="D30" s="12"/>
      <c r="E30" s="12"/>
      <c r="F30" s="12"/>
      <c r="G30" s="19"/>
      <c r="H30" s="19"/>
      <c r="I30" s="19"/>
      <c r="J30" s="19"/>
      <c r="K30" s="19"/>
    </row>
    <row r="31" spans="1:11" hidden="1" x14ac:dyDescent="0.3">
      <c r="A31" s="11" t="s">
        <v>85</v>
      </c>
      <c r="B31" s="11"/>
      <c r="C31" s="11"/>
      <c r="D31" s="11"/>
      <c r="E31" s="11"/>
      <c r="F31" s="11"/>
      <c r="G31" s="19"/>
      <c r="H31" s="19"/>
      <c r="I31" s="19"/>
      <c r="J31" s="19"/>
      <c r="K31" s="19"/>
    </row>
    <row r="32" spans="1:11" hidden="1" x14ac:dyDescent="0.3">
      <c r="A32" s="11" t="s">
        <v>86</v>
      </c>
      <c r="B32" s="11"/>
      <c r="C32" s="11"/>
      <c r="D32" s="11"/>
      <c r="E32" s="11"/>
      <c r="F32" s="11"/>
      <c r="G32" s="19"/>
      <c r="H32" s="19"/>
      <c r="I32" s="19"/>
      <c r="J32" s="19"/>
      <c r="K32" s="19"/>
    </row>
    <row r="33" spans="1:11" hidden="1" x14ac:dyDescent="0.3">
      <c r="A33" s="11" t="s">
        <v>87</v>
      </c>
      <c r="B33" s="11"/>
      <c r="C33" s="11"/>
      <c r="D33" s="11"/>
      <c r="E33" s="11"/>
      <c r="F33" s="11"/>
      <c r="G33" s="19"/>
      <c r="H33" s="19"/>
      <c r="I33" s="19"/>
      <c r="J33" s="19"/>
      <c r="K33" s="19"/>
    </row>
    <row r="34" spans="1:11" hidden="1" x14ac:dyDescent="0.3">
      <c r="A34" s="12" t="s">
        <v>88</v>
      </c>
      <c r="B34" s="12"/>
      <c r="C34" s="12"/>
      <c r="D34" s="12"/>
      <c r="E34" s="12"/>
      <c r="F34" s="12"/>
      <c r="G34" s="19"/>
      <c r="H34" s="19"/>
      <c r="I34" s="19"/>
      <c r="J34" s="19"/>
      <c r="K34" s="19"/>
    </row>
    <row r="35" spans="1:11" hidden="1" x14ac:dyDescent="0.3">
      <c r="A35" s="12" t="s">
        <v>89</v>
      </c>
      <c r="B35" s="12"/>
      <c r="C35" s="12"/>
      <c r="D35" s="12"/>
      <c r="E35" s="12"/>
      <c r="F35" s="12"/>
      <c r="G35" s="19"/>
      <c r="H35" s="19"/>
      <c r="I35" s="19"/>
      <c r="J35" s="19"/>
      <c r="K35" s="19"/>
    </row>
    <row r="36" spans="1:11" hidden="1" x14ac:dyDescent="0.3">
      <c r="A36" s="11" t="s">
        <v>90</v>
      </c>
      <c r="B36" s="69"/>
      <c r="C36" s="69"/>
      <c r="D36" s="69"/>
      <c r="E36" s="69"/>
      <c r="F36" s="69"/>
      <c r="G36" s="19"/>
      <c r="H36" s="19"/>
      <c r="I36" s="19"/>
      <c r="J36" s="19"/>
      <c r="K36" s="19"/>
    </row>
    <row r="37" spans="1:11" hidden="1" x14ac:dyDescent="0.3">
      <c r="A37" s="11" t="s">
        <v>91</v>
      </c>
      <c r="B37" s="69"/>
      <c r="C37" s="69"/>
      <c r="D37" s="69"/>
      <c r="E37" s="69"/>
      <c r="F37" s="69"/>
      <c r="G37" s="19"/>
      <c r="H37" s="19"/>
      <c r="I37" s="19"/>
      <c r="J37" s="19"/>
      <c r="K37" s="19"/>
    </row>
    <row r="38" spans="1:11" hidden="1" x14ac:dyDescent="0.3">
      <c r="A38" s="12" t="s">
        <v>92</v>
      </c>
      <c r="B38" s="4"/>
      <c r="C38" s="4"/>
      <c r="D38" s="4"/>
      <c r="E38" s="4"/>
      <c r="F38" s="4"/>
      <c r="G38" s="19"/>
      <c r="H38" s="19"/>
      <c r="I38" s="19"/>
      <c r="J38" s="19"/>
      <c r="K38" s="19"/>
    </row>
    <row r="39" spans="1:11" hidden="1" x14ac:dyDescent="0.3">
      <c r="A39" s="4" t="s">
        <v>93</v>
      </c>
      <c r="B39" s="4"/>
      <c r="C39" s="4"/>
      <c r="D39" s="4"/>
      <c r="E39" s="4"/>
      <c r="F39" s="4"/>
      <c r="G39" s="19"/>
      <c r="H39" s="19"/>
      <c r="I39" s="19"/>
      <c r="J39" s="19"/>
      <c r="K39" s="19"/>
    </row>
    <row r="40" spans="1:11" hidden="1" x14ac:dyDescent="0.3">
      <c r="A40" s="4" t="s">
        <v>94</v>
      </c>
      <c r="B40" s="4"/>
      <c r="C40" s="4"/>
      <c r="D40" s="4"/>
      <c r="E40" s="4"/>
      <c r="F40" s="4"/>
      <c r="G40" s="19"/>
      <c r="H40" s="19"/>
      <c r="I40" s="19"/>
      <c r="J40" s="19"/>
      <c r="K40" s="19"/>
    </row>
    <row r="41" spans="1:11" hidden="1" x14ac:dyDescent="0.3">
      <c r="A41" s="4" t="s">
        <v>95</v>
      </c>
      <c r="B41" s="4"/>
      <c r="C41" s="4"/>
      <c r="D41" s="4"/>
      <c r="E41" s="4"/>
      <c r="F41" s="4"/>
      <c r="G41" s="19"/>
      <c r="H41" s="19"/>
      <c r="I41" s="19"/>
      <c r="J41" s="19"/>
      <c r="K41" s="19"/>
    </row>
    <row r="42" spans="1:11" hidden="1" x14ac:dyDescent="0.3">
      <c r="A42" s="4" t="s">
        <v>96</v>
      </c>
      <c r="B42" s="4"/>
      <c r="C42" s="4"/>
      <c r="D42" s="4"/>
      <c r="E42" s="4"/>
      <c r="F42" s="4"/>
      <c r="G42" s="19"/>
      <c r="H42" s="19"/>
      <c r="I42" s="19"/>
      <c r="J42" s="19"/>
      <c r="K42" s="19"/>
    </row>
    <row r="43" spans="1:11" hidden="1" x14ac:dyDescent="0.3">
      <c r="A43" s="4" t="s">
        <v>97</v>
      </c>
      <c r="B43" s="4"/>
      <c r="C43" s="4"/>
      <c r="D43" s="4"/>
      <c r="E43" s="4"/>
      <c r="F43" s="4"/>
      <c r="G43" s="19"/>
      <c r="H43" s="19"/>
      <c r="I43" s="19"/>
      <c r="J43" s="19"/>
      <c r="K43" s="19"/>
    </row>
    <row r="44" spans="1:11" hidden="1" x14ac:dyDescent="0.3">
      <c r="A44" s="70" t="s">
        <v>98</v>
      </c>
      <c r="B44" s="69"/>
      <c r="C44" s="69"/>
      <c r="D44" s="69"/>
      <c r="E44" s="69"/>
      <c r="F44" s="69"/>
      <c r="G44" s="19"/>
      <c r="H44" s="19"/>
      <c r="I44" s="19"/>
      <c r="J44" s="19"/>
      <c r="K44" s="19"/>
    </row>
    <row r="45" spans="1:11" hidden="1" x14ac:dyDescent="0.3">
      <c r="A45" s="69" t="s">
        <v>99</v>
      </c>
      <c r="B45" s="69"/>
      <c r="C45" s="69"/>
      <c r="D45" s="69"/>
      <c r="E45" s="69"/>
      <c r="F45" s="69"/>
      <c r="G45" s="19"/>
      <c r="H45" s="19"/>
      <c r="I45" s="19"/>
      <c r="J45" s="19"/>
      <c r="K45" s="19"/>
    </row>
    <row r="46" spans="1:11" hidden="1" x14ac:dyDescent="0.3">
      <c r="A46" s="40">
        <v>-20000</v>
      </c>
      <c r="B46" s="4"/>
      <c r="C46" s="4"/>
      <c r="D46" s="4"/>
      <c r="E46" s="4"/>
      <c r="F46" s="4"/>
      <c r="G46" s="19"/>
      <c r="H46" s="19"/>
      <c r="I46" s="19"/>
      <c r="J46" s="19"/>
      <c r="K46" s="19"/>
    </row>
    <row r="47" spans="1:11" hidden="1" x14ac:dyDescent="0.3">
      <c r="A47" s="103" t="s">
        <v>100</v>
      </c>
      <c r="B47" s="69"/>
      <c r="C47" s="69"/>
      <c r="D47" s="69"/>
      <c r="E47" s="69"/>
      <c r="F47" s="69"/>
      <c r="G47" s="19"/>
      <c r="H47" s="19"/>
      <c r="I47" s="19"/>
      <c r="J47" s="19"/>
      <c r="K47" s="19"/>
    </row>
    <row r="48" spans="1:11" ht="24.9" hidden="1" x14ac:dyDescent="0.3">
      <c r="A48" s="103" t="s">
        <v>101</v>
      </c>
      <c r="B48" s="69"/>
      <c r="C48" s="69"/>
      <c r="D48" s="69"/>
      <c r="E48" s="69"/>
      <c r="F48" s="69"/>
      <c r="G48" s="19"/>
      <c r="H48" s="19"/>
      <c r="I48" s="19"/>
      <c r="J48" s="19"/>
      <c r="K48" s="19"/>
    </row>
    <row r="49" spans="1:11" ht="24.9" hidden="1" x14ac:dyDescent="0.3">
      <c r="A49" s="104" t="s">
        <v>102</v>
      </c>
      <c r="B49" s="4"/>
      <c r="C49" s="4"/>
      <c r="D49" s="4"/>
      <c r="E49" s="4"/>
      <c r="F49" s="4"/>
      <c r="G49" s="19"/>
      <c r="H49" s="19"/>
      <c r="I49" s="19"/>
      <c r="J49" s="19"/>
      <c r="K49" s="19"/>
    </row>
    <row r="50" spans="1:11" ht="24.9" hidden="1" x14ac:dyDescent="0.3">
      <c r="A50" s="104" t="s">
        <v>103</v>
      </c>
      <c r="B50" s="4"/>
      <c r="C50" s="4"/>
      <c r="D50" s="4"/>
      <c r="E50" s="4"/>
      <c r="F50" s="4"/>
      <c r="G50" s="19"/>
      <c r="H50" s="19"/>
      <c r="I50" s="19"/>
      <c r="J50" s="19"/>
      <c r="K50" s="19"/>
    </row>
    <row r="51" spans="1:11" ht="37.299999999999997" hidden="1" x14ac:dyDescent="0.3">
      <c r="A51" s="104" t="s">
        <v>104</v>
      </c>
      <c r="B51" s="96"/>
      <c r="C51" s="96"/>
      <c r="D51" s="96"/>
      <c r="E51" s="12"/>
      <c r="F51" s="12"/>
      <c r="G51" s="19"/>
      <c r="H51" s="19"/>
      <c r="I51" s="19"/>
      <c r="J51" s="19"/>
      <c r="K51" s="19"/>
    </row>
    <row r="52" spans="1:11" hidden="1" x14ac:dyDescent="0.3">
      <c r="A52" s="101" t="s">
        <v>105</v>
      </c>
      <c r="B52" s="95"/>
      <c r="C52" s="95"/>
      <c r="D52" s="95"/>
      <c r="E52" s="11"/>
      <c r="F52" s="11" t="b">
        <v>1</v>
      </c>
      <c r="G52" s="19"/>
      <c r="H52" s="19"/>
      <c r="I52" s="19"/>
      <c r="J52" s="19"/>
      <c r="K52" s="19"/>
    </row>
    <row r="53" spans="1:11" hidden="1" x14ac:dyDescent="0.3">
      <c r="A53" s="102" t="s">
        <v>106</v>
      </c>
      <c r="B53" s="101"/>
      <c r="C53" s="101"/>
      <c r="D53" s="101"/>
      <c r="E53" s="11"/>
      <c r="F53" s="11" t="b">
        <v>0</v>
      </c>
      <c r="G53" s="19"/>
      <c r="H53" s="19"/>
      <c r="I53" s="19"/>
      <c r="J53" s="19"/>
      <c r="K53" s="19"/>
    </row>
    <row r="54" spans="1:11" hidden="1" x14ac:dyDescent="0.3">
      <c r="A54" s="105"/>
      <c r="B54" s="97">
        <f>COUNT(Travel!B12:B21)</f>
        <v>0</v>
      </c>
      <c r="C54" s="97"/>
      <c r="D54" s="97">
        <f>COUNTIF(Travel!D12:D21,"*")</f>
        <v>0</v>
      </c>
      <c r="E54" s="98"/>
      <c r="F54" s="98" t="b">
        <f>MIN(B54,D54)=MAX(B54,D54)</f>
        <v>1</v>
      </c>
      <c r="G54" s="19"/>
      <c r="H54" s="19"/>
      <c r="I54" s="19"/>
      <c r="J54" s="19"/>
      <c r="K54" s="19"/>
    </row>
    <row r="55" spans="1:11" hidden="1" x14ac:dyDescent="0.3">
      <c r="A55" s="105" t="s">
        <v>107</v>
      </c>
      <c r="B55" s="97">
        <f>COUNT(Travel!B26:B44)</f>
        <v>14</v>
      </c>
      <c r="C55" s="97"/>
      <c r="D55" s="97">
        <f>COUNTIF(Travel!D26:D44,"*")</f>
        <v>14</v>
      </c>
      <c r="E55" s="98"/>
      <c r="F55" s="98" t="b">
        <f>MIN(B55,D55)=MAX(B55,D55)</f>
        <v>1</v>
      </c>
    </row>
    <row r="56" spans="1:11" hidden="1" x14ac:dyDescent="0.3">
      <c r="A56" s="106"/>
      <c r="B56" s="97">
        <f>COUNT(Travel!B49:B58)</f>
        <v>2</v>
      </c>
      <c r="C56" s="97"/>
      <c r="D56" s="97">
        <f>COUNTIF(Travel!D49:D58,"*")</f>
        <v>2</v>
      </c>
      <c r="E56" s="98"/>
      <c r="F56" s="98" t="b">
        <f>MIN(B56,D56)=MAX(B56,D56)</f>
        <v>1</v>
      </c>
    </row>
    <row r="57" spans="1:11" hidden="1" x14ac:dyDescent="0.3">
      <c r="A57" s="107" t="s">
        <v>108</v>
      </c>
      <c r="B57" s="99">
        <f>COUNT(Hospitality!B11:B21)</f>
        <v>5</v>
      </c>
      <c r="C57" s="99"/>
      <c r="D57" s="99">
        <f>COUNTIF(Hospitality!D11:D21,"*")</f>
        <v>5</v>
      </c>
      <c r="E57" s="100"/>
      <c r="F57" s="100" t="b">
        <f>MIN(B57,D57)=MAX(B57,D57)</f>
        <v>1</v>
      </c>
    </row>
    <row r="58" spans="1:11" hidden="1" x14ac:dyDescent="0.3">
      <c r="A58" s="108" t="s">
        <v>109</v>
      </c>
      <c r="B58" s="98">
        <f>COUNT('All other expenses'!B11:B26)</f>
        <v>13</v>
      </c>
      <c r="C58" s="98"/>
      <c r="D58" s="98">
        <f>COUNTIF('All other expenses'!D11:D26,"*")</f>
        <v>13</v>
      </c>
      <c r="E58" s="98"/>
      <c r="F58" s="98" t="b">
        <f>MIN(B58,D58)=MAX(B58,D58)</f>
        <v>1</v>
      </c>
    </row>
    <row r="59" spans="1:11" hidden="1" x14ac:dyDescent="0.3">
      <c r="A59" s="107" t="s">
        <v>110</v>
      </c>
      <c r="B59" s="99">
        <f>COUNTIF('Gifts and benefits'!B11:B24,"*")</f>
        <v>0</v>
      </c>
      <c r="C59" s="99">
        <f>COUNTIF('Gifts and benefits'!C11:C24,"*")</f>
        <v>0</v>
      </c>
      <c r="D59" s="99"/>
      <c r="E59" s="99">
        <f>COUNTA('Gifts and benefits'!E11:E24)</f>
        <v>0</v>
      </c>
      <c r="F59" s="100" t="b">
        <f>MIN(B59,C59,E59)=MAX(B59,C59,E59)</f>
        <v>1</v>
      </c>
    </row>
    <row r="60" spans="1:11" x14ac:dyDescent="0.3"/>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75"/>
  <sheetViews>
    <sheetView topLeftCell="A5" zoomScaleNormal="100" workbookViewId="0">
      <selection activeCell="C31" sqref="C31"/>
    </sheetView>
  </sheetViews>
  <sheetFormatPr defaultColWidth="0" defaultRowHeight="12.45" zeroHeight="1" x14ac:dyDescent="0.3"/>
  <cols>
    <col min="1" max="1" width="35.69140625" customWidth="1"/>
    <col min="2" max="2" width="14.3046875" customWidth="1"/>
    <col min="3" max="3" width="71.3046875" customWidth="1"/>
    <col min="4" max="4" width="50" customWidth="1"/>
    <col min="5" max="5" width="21.3046875" customWidth="1"/>
    <col min="6" max="6" width="37.53515625" customWidth="1"/>
    <col min="7" max="9" width="9.15234375" hidden="1" customWidth="1"/>
    <col min="10" max="13" width="0" hidden="1" customWidth="1"/>
    <col min="14" max="16384" width="9.15234375" hidden="1"/>
  </cols>
  <sheetData>
    <row r="1" spans="1:6" ht="26.25" customHeight="1" x14ac:dyDescent="0.3">
      <c r="A1" s="132" t="s">
        <v>111</v>
      </c>
      <c r="B1" s="132"/>
      <c r="C1" s="132"/>
      <c r="D1" s="132"/>
      <c r="E1" s="132"/>
      <c r="F1" s="19"/>
    </row>
    <row r="2" spans="1:6" ht="21" customHeight="1" x14ac:dyDescent="0.3">
      <c r="A2" s="3" t="s">
        <v>52</v>
      </c>
      <c r="B2" s="135" t="str">
        <f>'Summary and sign-off'!B2:F2</f>
        <v>External Reporting Board</v>
      </c>
      <c r="C2" s="135"/>
      <c r="D2" s="135"/>
      <c r="E2" s="135"/>
      <c r="F2" s="19"/>
    </row>
    <row r="3" spans="1:6" ht="21" customHeight="1" x14ac:dyDescent="0.3">
      <c r="A3" s="3" t="s">
        <v>112</v>
      </c>
      <c r="B3" s="135" t="str">
        <f>'Summary and sign-off'!B3:F3</f>
        <v>April Mackenzie</v>
      </c>
      <c r="C3" s="135"/>
      <c r="D3" s="135"/>
      <c r="E3" s="135"/>
      <c r="F3" s="19"/>
    </row>
    <row r="4" spans="1:6" ht="21" customHeight="1" x14ac:dyDescent="0.3">
      <c r="A4" s="3" t="s">
        <v>113</v>
      </c>
      <c r="B4" s="135">
        <f>'Summary and sign-off'!B4:F4</f>
        <v>44013</v>
      </c>
      <c r="C4" s="135"/>
      <c r="D4" s="135"/>
      <c r="E4" s="135"/>
      <c r="F4" s="19"/>
    </row>
    <row r="5" spans="1:6" ht="21" customHeight="1" x14ac:dyDescent="0.3">
      <c r="A5" s="3" t="s">
        <v>114</v>
      </c>
      <c r="B5" s="135">
        <f>'Summary and sign-off'!B5:F5</f>
        <v>44377</v>
      </c>
      <c r="C5" s="135"/>
      <c r="D5" s="135"/>
      <c r="E5" s="135"/>
      <c r="F5" s="19"/>
    </row>
    <row r="6" spans="1:6" ht="21" customHeight="1" x14ac:dyDescent="0.3">
      <c r="A6" s="3" t="s">
        <v>115</v>
      </c>
      <c r="B6" s="130" t="s">
        <v>81</v>
      </c>
      <c r="C6" s="130"/>
      <c r="D6" s="130"/>
      <c r="E6" s="130"/>
      <c r="F6" s="19"/>
    </row>
    <row r="7" spans="1:6" ht="21" customHeight="1" x14ac:dyDescent="0.3">
      <c r="A7" s="3" t="s">
        <v>58</v>
      </c>
      <c r="B7" s="130" t="s">
        <v>84</v>
      </c>
      <c r="C7" s="130"/>
      <c r="D7" s="130"/>
      <c r="E7" s="130"/>
      <c r="F7" s="19"/>
    </row>
    <row r="8" spans="1:6" ht="36" customHeight="1" x14ac:dyDescent="0.3">
      <c r="A8" s="138" t="s">
        <v>116</v>
      </c>
      <c r="B8" s="139"/>
      <c r="C8" s="139"/>
      <c r="D8" s="139"/>
      <c r="E8" s="139"/>
      <c r="F8" s="21"/>
    </row>
    <row r="9" spans="1:6" ht="36" customHeight="1" x14ac:dyDescent="0.3">
      <c r="A9" s="140" t="s">
        <v>117</v>
      </c>
      <c r="B9" s="141"/>
      <c r="C9" s="141"/>
      <c r="D9" s="141"/>
      <c r="E9" s="141"/>
      <c r="F9" s="21"/>
    </row>
    <row r="10" spans="1:6" ht="24.75" customHeight="1" x14ac:dyDescent="0.35">
      <c r="A10" s="137" t="s">
        <v>118</v>
      </c>
      <c r="B10" s="142"/>
      <c r="C10" s="137"/>
      <c r="D10" s="137"/>
      <c r="E10" s="137"/>
      <c r="F10" s="31"/>
    </row>
    <row r="11" spans="1:6" ht="27" customHeight="1" x14ac:dyDescent="0.3">
      <c r="A11" s="26" t="s">
        <v>119</v>
      </c>
      <c r="B11" s="26" t="s">
        <v>120</v>
      </c>
      <c r="C11" s="26" t="s">
        <v>121</v>
      </c>
      <c r="D11" s="26" t="s">
        <v>122</v>
      </c>
      <c r="E11" s="26" t="s">
        <v>123</v>
      </c>
      <c r="F11" s="32"/>
    </row>
    <row r="12" spans="1:6" s="2" customFormat="1" hidden="1" x14ac:dyDescent="0.3">
      <c r="A12" s="78"/>
      <c r="B12" s="75"/>
      <c r="C12" s="76"/>
      <c r="D12" s="76"/>
      <c r="E12" s="77"/>
      <c r="F12" s="1"/>
    </row>
    <row r="13" spans="1:6" s="2" customFormat="1" x14ac:dyDescent="0.3">
      <c r="A13" s="117"/>
      <c r="B13" s="75"/>
      <c r="C13" s="76"/>
      <c r="D13" s="76"/>
      <c r="E13" s="77"/>
      <c r="F13" s="1"/>
    </row>
    <row r="14" spans="1:6" s="2" customFormat="1" x14ac:dyDescent="0.3">
      <c r="A14" s="117"/>
      <c r="B14" s="75"/>
      <c r="C14" s="76"/>
      <c r="D14" s="76"/>
      <c r="E14" s="77"/>
      <c r="F14" s="1"/>
    </row>
    <row r="15" spans="1:6" s="2" customFormat="1" x14ac:dyDescent="0.3">
      <c r="A15" s="117"/>
      <c r="B15" s="75"/>
      <c r="C15" s="76"/>
      <c r="D15" s="76"/>
      <c r="E15" s="77"/>
      <c r="F15" s="1"/>
    </row>
    <row r="16" spans="1:6" s="2" customFormat="1" x14ac:dyDescent="0.3">
      <c r="A16" s="117"/>
      <c r="B16" s="75"/>
      <c r="C16" s="76"/>
      <c r="D16" s="76"/>
      <c r="E16" s="77"/>
      <c r="F16" s="1"/>
    </row>
    <row r="17" spans="1:6" s="2" customFormat="1" x14ac:dyDescent="0.3">
      <c r="A17" s="74"/>
      <c r="B17" s="75"/>
      <c r="C17" s="76"/>
      <c r="D17" s="76"/>
      <c r="E17" s="77"/>
      <c r="F17" s="1"/>
    </row>
    <row r="18" spans="1:6" s="2" customFormat="1" x14ac:dyDescent="0.3">
      <c r="A18" s="74"/>
      <c r="B18" s="75"/>
      <c r="C18" s="76"/>
      <c r="D18" s="76"/>
      <c r="E18" s="77"/>
      <c r="F18" s="1"/>
    </row>
    <row r="19" spans="1:6" s="2" customFormat="1" x14ac:dyDescent="0.3">
      <c r="A19" s="74"/>
      <c r="B19" s="75"/>
      <c r="C19" s="76"/>
      <c r="D19" s="76"/>
      <c r="E19" s="77"/>
      <c r="F19" s="1"/>
    </row>
    <row r="20" spans="1:6" s="2" customFormat="1" x14ac:dyDescent="0.3">
      <c r="A20" s="74"/>
      <c r="B20" s="75"/>
      <c r="C20" s="76"/>
      <c r="D20" s="76"/>
      <c r="E20" s="77"/>
      <c r="F20" s="1"/>
    </row>
    <row r="21" spans="1:6" s="2" customFormat="1" hidden="1" x14ac:dyDescent="0.3">
      <c r="A21" s="88"/>
      <c r="B21" s="89"/>
      <c r="C21" s="90"/>
      <c r="D21" s="90"/>
      <c r="E21" s="91"/>
      <c r="F21" s="1"/>
    </row>
    <row r="22" spans="1:6" ht="19.5" customHeight="1" x14ac:dyDescent="0.3">
      <c r="A22" s="92" t="s">
        <v>124</v>
      </c>
      <c r="B22" s="93">
        <f>SUM(B12:B21)</f>
        <v>0</v>
      </c>
      <c r="C22" s="119" t="str">
        <f>IF(SUBTOTAL(3,B12:B21)=SUBTOTAL(103,B12:B21),'Summary and sign-off'!$A$47,'Summary and sign-off'!$A$48)</f>
        <v>Check - there are no hidden rows with data</v>
      </c>
      <c r="D22" s="136" t="str">
        <f>IF('Summary and sign-off'!F54='Summary and sign-off'!F53,'Summary and sign-off'!A50,'Summary and sign-off'!A49)</f>
        <v>Check - each entry provides sufficient information</v>
      </c>
      <c r="E22" s="136"/>
      <c r="F22" s="19"/>
    </row>
    <row r="23" spans="1:6" ht="10.5" customHeight="1" x14ac:dyDescent="0.3">
      <c r="A23" s="19"/>
      <c r="B23" s="21"/>
      <c r="C23" s="19"/>
      <c r="D23" s="19"/>
      <c r="E23" s="19"/>
      <c r="F23" s="19"/>
    </row>
    <row r="24" spans="1:6" ht="24.75" customHeight="1" x14ac:dyDescent="0.35">
      <c r="A24" s="137" t="s">
        <v>125</v>
      </c>
      <c r="B24" s="137"/>
      <c r="C24" s="137"/>
      <c r="D24" s="137"/>
      <c r="E24" s="137"/>
      <c r="F24" s="31"/>
    </row>
    <row r="25" spans="1:6" ht="27" customHeight="1" x14ac:dyDescent="0.3">
      <c r="A25" s="26" t="s">
        <v>119</v>
      </c>
      <c r="B25" s="26" t="s">
        <v>63</v>
      </c>
      <c r="C25" s="26" t="s">
        <v>126</v>
      </c>
      <c r="D25" s="26" t="s">
        <v>122</v>
      </c>
      <c r="E25" s="26" t="s">
        <v>123</v>
      </c>
      <c r="F25" s="32"/>
    </row>
    <row r="26" spans="1:6" s="2" customFormat="1" hidden="1" x14ac:dyDescent="0.3">
      <c r="A26" s="78"/>
      <c r="B26" s="75"/>
      <c r="C26" s="76"/>
      <c r="D26" s="76"/>
      <c r="E26" s="77"/>
      <c r="F26" s="1"/>
    </row>
    <row r="27" spans="1:6" s="2" customFormat="1" ht="24.9" x14ac:dyDescent="0.3">
      <c r="A27" s="78" t="s">
        <v>127</v>
      </c>
      <c r="B27" s="75">
        <v>50.1</v>
      </c>
      <c r="C27" s="76" t="s">
        <v>128</v>
      </c>
      <c r="D27" s="76" t="s">
        <v>129</v>
      </c>
      <c r="E27" s="77" t="s">
        <v>130</v>
      </c>
      <c r="F27" s="1"/>
    </row>
    <row r="28" spans="1:6" s="2" customFormat="1" x14ac:dyDescent="0.3">
      <c r="A28" s="78" t="s">
        <v>127</v>
      </c>
      <c r="B28" s="75">
        <v>87.5</v>
      </c>
      <c r="C28" s="76" t="s">
        <v>131</v>
      </c>
      <c r="D28" s="76" t="s">
        <v>129</v>
      </c>
      <c r="E28" s="77" t="s">
        <v>132</v>
      </c>
      <c r="F28" s="1"/>
    </row>
    <row r="29" spans="1:6" s="2" customFormat="1" x14ac:dyDescent="0.3">
      <c r="A29" s="78" t="s">
        <v>127</v>
      </c>
      <c r="B29" s="75">
        <v>784.6</v>
      </c>
      <c r="C29" s="76" t="s">
        <v>133</v>
      </c>
      <c r="D29" s="76" t="s">
        <v>134</v>
      </c>
      <c r="E29" s="77" t="s">
        <v>132</v>
      </c>
      <c r="F29" s="1"/>
    </row>
    <row r="30" spans="1:6" s="2" customFormat="1" x14ac:dyDescent="0.3">
      <c r="A30" s="78" t="s">
        <v>135</v>
      </c>
      <c r="B30" s="75">
        <v>360.95</v>
      </c>
      <c r="C30" s="80" t="s">
        <v>136</v>
      </c>
      <c r="D30" s="80" t="s">
        <v>137</v>
      </c>
      <c r="E30" s="81" t="s">
        <v>132</v>
      </c>
    </row>
    <row r="31" spans="1:6" s="2" customFormat="1" x14ac:dyDescent="0.3">
      <c r="A31" s="74" t="s">
        <v>138</v>
      </c>
      <c r="B31" s="75">
        <v>490.6</v>
      </c>
      <c r="C31" s="76" t="s">
        <v>139</v>
      </c>
      <c r="D31" s="76" t="s">
        <v>134</v>
      </c>
      <c r="E31" s="77" t="s">
        <v>140</v>
      </c>
      <c r="F31" s="1"/>
    </row>
    <row r="32" spans="1:6" s="2" customFormat="1" x14ac:dyDescent="0.3">
      <c r="A32" s="74" t="s">
        <v>141</v>
      </c>
      <c r="B32" s="75">
        <v>630.36</v>
      </c>
      <c r="C32" s="76" t="s">
        <v>229</v>
      </c>
      <c r="D32" s="76" t="s">
        <v>137</v>
      </c>
      <c r="E32" s="77" t="s">
        <v>132</v>
      </c>
      <c r="F32" s="1"/>
    </row>
    <row r="33" spans="1:6" s="2" customFormat="1" x14ac:dyDescent="0.3">
      <c r="A33" s="74" t="s">
        <v>141</v>
      </c>
      <c r="B33" s="75">
        <v>358.8</v>
      </c>
      <c r="C33" s="76" t="s">
        <v>142</v>
      </c>
      <c r="D33" s="76" t="s">
        <v>134</v>
      </c>
      <c r="E33" s="77" t="s">
        <v>132</v>
      </c>
      <c r="F33" s="1"/>
    </row>
    <row r="34" spans="1:6" s="2" customFormat="1" x14ac:dyDescent="0.3">
      <c r="A34" s="74" t="s">
        <v>143</v>
      </c>
      <c r="B34" s="75">
        <v>175.92</v>
      </c>
      <c r="C34" s="76" t="s">
        <v>144</v>
      </c>
      <c r="D34" s="76" t="s">
        <v>134</v>
      </c>
      <c r="E34" s="77" t="s">
        <v>140</v>
      </c>
      <c r="F34" s="1"/>
    </row>
    <row r="35" spans="1:6" s="2" customFormat="1" x14ac:dyDescent="0.3">
      <c r="A35" s="74" t="s">
        <v>145</v>
      </c>
      <c r="B35" s="75">
        <v>112.8</v>
      </c>
      <c r="C35" s="76" t="s">
        <v>146</v>
      </c>
      <c r="D35" s="76" t="s">
        <v>147</v>
      </c>
      <c r="E35" s="77" t="s">
        <v>132</v>
      </c>
      <c r="F35" s="1"/>
    </row>
    <row r="36" spans="1:6" s="2" customFormat="1" x14ac:dyDescent="0.3">
      <c r="A36" s="78" t="s">
        <v>145</v>
      </c>
      <c r="B36" s="75">
        <v>16.75</v>
      </c>
      <c r="C36" s="80" t="s">
        <v>148</v>
      </c>
      <c r="D36" s="80" t="s">
        <v>149</v>
      </c>
      <c r="E36" s="81" t="s">
        <v>132</v>
      </c>
    </row>
    <row r="37" spans="1:6" s="2" customFormat="1" x14ac:dyDescent="0.3">
      <c r="A37" s="74" t="s">
        <v>145</v>
      </c>
      <c r="B37" s="75">
        <v>75</v>
      </c>
      <c r="C37" s="76" t="s">
        <v>150</v>
      </c>
      <c r="D37" s="76" t="s">
        <v>151</v>
      </c>
      <c r="E37" s="77" t="s">
        <v>140</v>
      </c>
      <c r="F37" s="1"/>
    </row>
    <row r="38" spans="1:6" s="2" customFormat="1" x14ac:dyDescent="0.3">
      <c r="A38" s="74" t="s">
        <v>152</v>
      </c>
      <c r="B38" s="75">
        <v>12.75</v>
      </c>
      <c r="C38" s="80" t="s">
        <v>148</v>
      </c>
      <c r="D38" s="80" t="s">
        <v>149</v>
      </c>
      <c r="E38" s="81" t="s">
        <v>132</v>
      </c>
    </row>
    <row r="39" spans="1:6" s="2" customFormat="1" x14ac:dyDescent="0.3">
      <c r="A39" s="74" t="s">
        <v>152</v>
      </c>
      <c r="B39" s="75">
        <v>646</v>
      </c>
      <c r="C39" s="80" t="s">
        <v>153</v>
      </c>
      <c r="D39" s="80" t="s">
        <v>137</v>
      </c>
      <c r="E39" s="81" t="s">
        <v>132</v>
      </c>
    </row>
    <row r="40" spans="1:6" s="2" customFormat="1" x14ac:dyDescent="0.3">
      <c r="A40" s="74" t="s">
        <v>154</v>
      </c>
      <c r="B40" s="75">
        <v>74</v>
      </c>
      <c r="C40" s="76" t="s">
        <v>155</v>
      </c>
      <c r="D40" s="76" t="s">
        <v>156</v>
      </c>
      <c r="E40" s="77" t="s">
        <v>132</v>
      </c>
      <c r="F40" s="1"/>
    </row>
    <row r="41" spans="1:6" s="2" customFormat="1" x14ac:dyDescent="0.3">
      <c r="A41" s="78"/>
      <c r="B41" s="75"/>
      <c r="C41" s="76"/>
      <c r="D41" s="76"/>
      <c r="E41" s="77"/>
      <c r="F41" s="1"/>
    </row>
    <row r="42" spans="1:6" s="2" customFormat="1" x14ac:dyDescent="0.3">
      <c r="A42" s="78"/>
      <c r="B42" s="75"/>
      <c r="C42" s="76"/>
      <c r="D42" s="76"/>
      <c r="E42" s="77"/>
      <c r="F42" s="1"/>
    </row>
    <row r="43" spans="1:6" s="2" customFormat="1" hidden="1" x14ac:dyDescent="0.3">
      <c r="A43" s="78"/>
      <c r="B43" s="75"/>
      <c r="C43" s="76"/>
      <c r="D43" s="76"/>
      <c r="E43" s="77"/>
      <c r="F43" s="1"/>
    </row>
    <row r="44" spans="1:6" ht="19.5" customHeight="1" x14ac:dyDescent="0.3">
      <c r="A44" s="78"/>
      <c r="B44" s="75"/>
      <c r="C44" s="76"/>
      <c r="D44" s="76"/>
      <c r="E44" s="77"/>
      <c r="F44" s="19"/>
    </row>
    <row r="45" spans="1:6" ht="10.5" customHeight="1" x14ac:dyDescent="0.3">
      <c r="A45" s="92" t="s">
        <v>157</v>
      </c>
      <c r="B45" s="93">
        <f>SUM(B26:B44)</f>
        <v>3876.1300000000006</v>
      </c>
      <c r="C45" s="119" t="str">
        <f>IF(SUBTOTAL(3,B26:B44)=SUBTOTAL(103,B26:B44),'Summary and sign-off'!$A$47,'Summary and sign-off'!$A$48)</f>
        <v>Check - there are no hidden rows with data</v>
      </c>
      <c r="D45" s="136" t="str">
        <f>IF('Summary and sign-off'!F55='Summary and sign-off'!F53,'Summary and sign-off'!A50,'Summary and sign-off'!A49)</f>
        <v>Check - each entry provides sufficient information</v>
      </c>
      <c r="E45" s="136"/>
      <c r="F45" s="19"/>
    </row>
    <row r="46" spans="1:6" ht="24.75" customHeight="1" x14ac:dyDescent="0.3">
      <c r="A46" s="19"/>
      <c r="B46" s="21"/>
      <c r="C46" s="19"/>
      <c r="D46" s="19"/>
      <c r="E46" s="19"/>
      <c r="F46" s="19"/>
    </row>
    <row r="47" spans="1:6" ht="27" customHeight="1" x14ac:dyDescent="0.3">
      <c r="A47" s="137" t="s">
        <v>158</v>
      </c>
      <c r="B47" s="137"/>
      <c r="C47" s="137"/>
      <c r="D47" s="137"/>
      <c r="E47" s="137"/>
      <c r="F47" s="30"/>
    </row>
    <row r="48" spans="1:6" s="2" customFormat="1" ht="24.9" hidden="1" x14ac:dyDescent="0.3">
      <c r="A48" s="26" t="s">
        <v>119</v>
      </c>
      <c r="B48" s="26" t="s">
        <v>63</v>
      </c>
      <c r="C48" s="26" t="s">
        <v>159</v>
      </c>
      <c r="D48" s="26" t="s">
        <v>160</v>
      </c>
      <c r="E48" s="26" t="s">
        <v>123</v>
      </c>
      <c r="F48" s="1"/>
    </row>
    <row r="49" spans="1:6" s="2" customFormat="1" x14ac:dyDescent="0.3">
      <c r="A49" s="78" t="s">
        <v>161</v>
      </c>
      <c r="B49" s="75">
        <v>15</v>
      </c>
      <c r="C49" s="76" t="s">
        <v>162</v>
      </c>
      <c r="D49" s="76" t="s">
        <v>147</v>
      </c>
      <c r="E49" s="77" t="s">
        <v>130</v>
      </c>
      <c r="F49" s="1"/>
    </row>
    <row r="50" spans="1:6" s="2" customFormat="1" x14ac:dyDescent="0.3">
      <c r="A50" s="78" t="s">
        <v>127</v>
      </c>
      <c r="B50" s="75">
        <v>18.3</v>
      </c>
      <c r="C50" s="76" t="s">
        <v>163</v>
      </c>
      <c r="D50" s="76" t="s">
        <v>164</v>
      </c>
      <c r="E50" s="77" t="s">
        <v>130</v>
      </c>
      <c r="F50" s="1"/>
    </row>
    <row r="51" spans="1:6" s="2" customFormat="1" x14ac:dyDescent="0.3">
      <c r="A51" s="78"/>
      <c r="B51" s="75"/>
      <c r="C51" s="76"/>
      <c r="D51" s="76"/>
      <c r="E51" s="77"/>
      <c r="F51" s="1"/>
    </row>
    <row r="52" spans="1:6" s="2" customFormat="1" x14ac:dyDescent="0.3">
      <c r="A52" s="78"/>
      <c r="B52" s="75"/>
      <c r="C52" s="76"/>
      <c r="D52" s="76"/>
      <c r="E52" s="77"/>
      <c r="F52" s="1"/>
    </row>
    <row r="53" spans="1:6" s="2" customFormat="1" x14ac:dyDescent="0.3">
      <c r="A53" s="78"/>
      <c r="B53" s="75"/>
      <c r="C53" s="76"/>
      <c r="D53" s="76"/>
      <c r="E53" s="77"/>
      <c r="F53" s="1"/>
    </row>
    <row r="54" spans="1:6" s="2" customFormat="1" x14ac:dyDescent="0.3">
      <c r="A54" s="78"/>
      <c r="B54" s="75"/>
      <c r="C54" s="76"/>
      <c r="D54" s="76"/>
      <c r="E54" s="77"/>
      <c r="F54" s="1"/>
    </row>
    <row r="55" spans="1:6" s="2" customFormat="1" x14ac:dyDescent="0.3">
      <c r="A55" s="78"/>
      <c r="B55" s="75"/>
      <c r="C55" s="76"/>
      <c r="D55" s="76"/>
      <c r="E55" s="77"/>
      <c r="F55" s="1"/>
    </row>
    <row r="56" spans="1:6" s="2" customFormat="1" x14ac:dyDescent="0.3">
      <c r="A56" s="78"/>
      <c r="B56" s="75"/>
      <c r="C56" s="76"/>
      <c r="D56" s="76"/>
      <c r="E56" s="77"/>
      <c r="F56" s="1"/>
    </row>
    <row r="57" spans="1:6" s="2" customFormat="1" hidden="1" x14ac:dyDescent="0.3">
      <c r="A57" s="78"/>
      <c r="B57" s="75"/>
      <c r="C57" s="76"/>
      <c r="D57" s="76"/>
      <c r="E57" s="77"/>
      <c r="F57" s="1"/>
    </row>
    <row r="58" spans="1:6" ht="19.5" customHeight="1" x14ac:dyDescent="0.3">
      <c r="A58" s="78"/>
      <c r="B58" s="75"/>
      <c r="C58" s="76"/>
      <c r="D58" s="76"/>
      <c r="E58" s="77"/>
      <c r="F58" s="19"/>
    </row>
    <row r="59" spans="1:6" ht="10.5" customHeight="1" x14ac:dyDescent="0.3">
      <c r="A59" s="92" t="s">
        <v>165</v>
      </c>
      <c r="B59" s="93">
        <f>SUM(B49:B58)</f>
        <v>33.299999999999997</v>
      </c>
      <c r="C59" s="119" t="str">
        <f>IF(SUBTOTAL(3,B49:B58)=SUBTOTAL(103,B49:B58),'Summary and sign-off'!$A$47,'Summary and sign-off'!$A$48)</f>
        <v>Check - there are no hidden rows with data</v>
      </c>
      <c r="D59" s="136" t="str">
        <f>IF('Summary and sign-off'!F56='Summary and sign-off'!F53,'Summary and sign-off'!A50,'Summary and sign-off'!A49)</f>
        <v>Check - each entry provides sufficient information</v>
      </c>
      <c r="E59" s="136"/>
      <c r="F59" s="19"/>
    </row>
    <row r="60" spans="1:6" ht="34.5" customHeight="1" x14ac:dyDescent="0.3">
      <c r="A60" s="19"/>
      <c r="B60" s="63"/>
      <c r="C60" s="21"/>
      <c r="D60" s="19"/>
      <c r="E60" s="19"/>
      <c r="F60" s="19"/>
    </row>
    <row r="61" spans="1:6" ht="14.15" x14ac:dyDescent="0.3">
      <c r="A61" s="33" t="s">
        <v>166</v>
      </c>
      <c r="B61" s="64">
        <f>B22+B45+B59</f>
        <v>3909.4300000000007</v>
      </c>
      <c r="C61" s="34"/>
      <c r="D61" s="34"/>
      <c r="E61" s="34"/>
      <c r="F61" s="19"/>
    </row>
    <row r="62" spans="1:6" x14ac:dyDescent="0.3">
      <c r="A62" s="19"/>
      <c r="B62" s="21"/>
      <c r="C62" s="19"/>
      <c r="D62" s="19"/>
      <c r="E62" s="19"/>
      <c r="F62" s="19"/>
    </row>
    <row r="63" spans="1:6" ht="12.75" customHeight="1" x14ac:dyDescent="0.3">
      <c r="A63" s="20" t="s">
        <v>74</v>
      </c>
      <c r="B63" s="21"/>
      <c r="C63" s="19"/>
      <c r="D63" s="19"/>
      <c r="E63" s="19"/>
      <c r="F63" s="19"/>
    </row>
    <row r="64" spans="1:6" ht="13.2" customHeight="1" x14ac:dyDescent="0.3">
      <c r="A64" s="22" t="s">
        <v>167</v>
      </c>
      <c r="F64" s="19"/>
    </row>
    <row r="65" spans="1:6" x14ac:dyDescent="0.3">
      <c r="A65" s="22" t="s">
        <v>168</v>
      </c>
      <c r="B65" s="19"/>
      <c r="D65" s="19"/>
      <c r="F65" s="19"/>
    </row>
    <row r="66" spans="1:6" x14ac:dyDescent="0.3">
      <c r="A66" s="22" t="s">
        <v>169</v>
      </c>
      <c r="F66" s="19"/>
    </row>
    <row r="67" spans="1:6" ht="13.2" customHeight="1" x14ac:dyDescent="0.3">
      <c r="A67" s="22" t="s">
        <v>80</v>
      </c>
      <c r="B67" s="21"/>
      <c r="C67" s="19"/>
      <c r="D67" s="19"/>
      <c r="E67" s="19"/>
      <c r="F67" s="19"/>
    </row>
    <row r="68" spans="1:6" x14ac:dyDescent="0.3">
      <c r="A68" s="22" t="s">
        <v>170</v>
      </c>
      <c r="B68" s="19"/>
      <c r="D68" s="19"/>
      <c r="F68" s="19"/>
    </row>
    <row r="69" spans="1:6" x14ac:dyDescent="0.3">
      <c r="A69" s="22" t="s">
        <v>171</v>
      </c>
      <c r="F69" s="19"/>
    </row>
    <row r="70" spans="1:6" x14ac:dyDescent="0.3">
      <c r="A70" s="22" t="s">
        <v>172</v>
      </c>
      <c r="B70" s="22"/>
      <c r="C70" s="22"/>
      <c r="D70" s="22"/>
      <c r="F70" s="19"/>
    </row>
    <row r="71" spans="1:6" hidden="1" x14ac:dyDescent="0.3">
      <c r="A71" s="28"/>
      <c r="B71" s="19"/>
      <c r="C71" s="19"/>
      <c r="D71" s="19"/>
      <c r="E71" s="19"/>
      <c r="F71" s="19"/>
    </row>
    <row r="72" spans="1:6" hidden="1" x14ac:dyDescent="0.3">
      <c r="A72" s="28"/>
      <c r="B72" s="19"/>
      <c r="C72" s="19"/>
      <c r="D72" s="19"/>
      <c r="E72" s="19"/>
    </row>
    <row r="76" spans="1:6" ht="12.75" hidden="1" customHeight="1" x14ac:dyDescent="0.3"/>
    <row r="78" spans="1:6" x14ac:dyDescent="0.3"/>
    <row r="79" spans="1:6" hidden="1" x14ac:dyDescent="0.3">
      <c r="F79" s="19"/>
    </row>
    <row r="80" spans="1:6" hidden="1" x14ac:dyDescent="0.3">
      <c r="A80" s="28"/>
      <c r="B80" s="19"/>
      <c r="C80" s="19"/>
      <c r="D80" s="19"/>
      <c r="E80" s="19"/>
      <c r="F80" s="19"/>
    </row>
    <row r="81" spans="1:6" hidden="1" x14ac:dyDescent="0.3">
      <c r="A81" s="28"/>
      <c r="B81" s="19"/>
      <c r="C81" s="19"/>
      <c r="D81" s="19"/>
      <c r="E81" s="19"/>
      <c r="F81" s="19"/>
    </row>
    <row r="82" spans="1:6" hidden="1" x14ac:dyDescent="0.3">
      <c r="A82" s="28"/>
      <c r="B82" s="19"/>
      <c r="C82" s="19"/>
      <c r="D82" s="19"/>
      <c r="E82" s="19"/>
      <c r="F82" s="19"/>
    </row>
    <row r="83" spans="1:6" hidden="1" x14ac:dyDescent="0.3">
      <c r="A83" s="28"/>
      <c r="B83" s="19"/>
      <c r="C83" s="19"/>
      <c r="D83" s="19"/>
      <c r="E83" s="19"/>
      <c r="F83" s="19"/>
    </row>
    <row r="84" spans="1:6" hidden="1" x14ac:dyDescent="0.3">
      <c r="A84" s="28"/>
      <c r="B84" s="19"/>
      <c r="C84" s="19"/>
      <c r="D84" s="19"/>
      <c r="E84" s="19"/>
    </row>
    <row r="91" spans="1:6" x14ac:dyDescent="0.3"/>
    <row r="92" spans="1:6" x14ac:dyDescent="0.3"/>
    <row r="93" spans="1:6" x14ac:dyDescent="0.3"/>
    <row r="94" spans="1:6" x14ac:dyDescent="0.3"/>
    <row r="95" spans="1:6" x14ac:dyDescent="0.3"/>
    <row r="96" spans="1: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sheetData>
  <sheetProtection formatCells="0" formatRows="0" insertColumns="0" insertRows="0" deleteRows="0"/>
  <mergeCells count="15">
    <mergeCell ref="B7:E7"/>
    <mergeCell ref="B5:E5"/>
    <mergeCell ref="D59:E59"/>
    <mergeCell ref="A1:E1"/>
    <mergeCell ref="A24:E24"/>
    <mergeCell ref="A47:E47"/>
    <mergeCell ref="B2:E2"/>
    <mergeCell ref="B3:E3"/>
    <mergeCell ref="B4:E4"/>
    <mergeCell ref="A8:E8"/>
    <mergeCell ref="A9:E9"/>
    <mergeCell ref="B6:E6"/>
    <mergeCell ref="D22:E22"/>
    <mergeCell ref="D45:E45"/>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A21 A43:A44 A12:A18 A49:A58 A26:A41 A3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8 A25 A11" xr:uid="{00000000-0002-0000-0200-000001000000}"/>
  </dataValidations>
  <pageMargins left="0.70866141732283472" right="0.70866141732283472" top="0.74803149606299213" bottom="0.74803149606299213" header="0.31496062992125984" footer="0.31496062992125984"/>
  <pageSetup paperSize="9" scale="67"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B20:B21 B43:B44 B12:B18 B49:B58 B26:B41 B36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60"/>
  <sheetViews>
    <sheetView zoomScaleNormal="100" workbookViewId="0">
      <selection activeCell="C17" sqref="C17"/>
    </sheetView>
  </sheetViews>
  <sheetFormatPr defaultColWidth="0" defaultRowHeight="12.45" zeroHeight="1" x14ac:dyDescent="0.3"/>
  <cols>
    <col min="1" max="1" width="35.69140625" customWidth="1"/>
    <col min="2" max="2" width="14.3046875" customWidth="1"/>
    <col min="3" max="3" width="71.3046875" customWidth="1"/>
    <col min="4" max="4" width="50" customWidth="1"/>
    <col min="5" max="5" width="21.3046875" customWidth="1"/>
    <col min="6" max="6" width="39.3046875" customWidth="1"/>
    <col min="7" max="10" width="9.15234375" hidden="1" customWidth="1"/>
    <col min="11" max="13" width="0" hidden="1" customWidth="1"/>
  </cols>
  <sheetData>
    <row r="1" spans="1:6" ht="26.25" customHeight="1" x14ac:dyDescent="0.3">
      <c r="A1" s="132" t="s">
        <v>111</v>
      </c>
      <c r="B1" s="132"/>
      <c r="C1" s="132"/>
      <c r="D1" s="132"/>
      <c r="E1" s="132"/>
    </row>
    <row r="2" spans="1:6" ht="21" customHeight="1" x14ac:dyDescent="0.3">
      <c r="A2" s="3" t="s">
        <v>52</v>
      </c>
      <c r="B2" s="135" t="str">
        <f>'Summary and sign-off'!B2:F2</f>
        <v>External Reporting Board</v>
      </c>
      <c r="C2" s="135"/>
      <c r="D2" s="135"/>
      <c r="E2" s="135"/>
    </row>
    <row r="3" spans="1:6" ht="21" customHeight="1" x14ac:dyDescent="0.3">
      <c r="A3" s="3" t="s">
        <v>112</v>
      </c>
      <c r="B3" s="135" t="str">
        <f>'Summary and sign-off'!B3:F3</f>
        <v>April Mackenzie</v>
      </c>
      <c r="C3" s="135"/>
      <c r="D3" s="135"/>
      <c r="E3" s="135"/>
    </row>
    <row r="4" spans="1:6" ht="21" customHeight="1" x14ac:dyDescent="0.3">
      <c r="A4" s="3" t="s">
        <v>113</v>
      </c>
      <c r="B4" s="135">
        <f>'Summary and sign-off'!B4:F4</f>
        <v>44013</v>
      </c>
      <c r="C4" s="135"/>
      <c r="D4" s="135"/>
      <c r="E4" s="135"/>
    </row>
    <row r="5" spans="1:6" ht="21" customHeight="1" x14ac:dyDescent="0.3">
      <c r="A5" s="3" t="s">
        <v>114</v>
      </c>
      <c r="B5" s="135">
        <f>'Summary and sign-off'!B5:F5</f>
        <v>44377</v>
      </c>
      <c r="C5" s="135"/>
      <c r="D5" s="135"/>
      <c r="E5" s="135"/>
    </row>
    <row r="6" spans="1:6" ht="21" customHeight="1" x14ac:dyDescent="0.3">
      <c r="A6" s="3" t="s">
        <v>115</v>
      </c>
      <c r="B6" s="130" t="s">
        <v>81</v>
      </c>
      <c r="C6" s="130"/>
      <c r="D6" s="130"/>
      <c r="E6" s="130"/>
    </row>
    <row r="7" spans="1:6" ht="21" customHeight="1" x14ac:dyDescent="0.3">
      <c r="A7" s="3" t="s">
        <v>58</v>
      </c>
      <c r="B7" s="130" t="s">
        <v>84</v>
      </c>
      <c r="C7" s="130"/>
      <c r="D7" s="130"/>
      <c r="E7" s="130"/>
    </row>
    <row r="8" spans="1:6" ht="35.25" customHeight="1" x14ac:dyDescent="0.4">
      <c r="A8" s="145" t="s">
        <v>173</v>
      </c>
      <c r="B8" s="145"/>
      <c r="C8" s="146"/>
      <c r="D8" s="146"/>
      <c r="E8" s="146"/>
      <c r="F8" s="29"/>
    </row>
    <row r="9" spans="1:6" ht="35.25" customHeight="1" x14ac:dyDescent="0.4">
      <c r="A9" s="143" t="s">
        <v>174</v>
      </c>
      <c r="B9" s="144"/>
      <c r="C9" s="144"/>
      <c r="D9" s="144"/>
      <c r="E9" s="144"/>
      <c r="F9" s="29"/>
    </row>
    <row r="10" spans="1:6" ht="27" customHeight="1" x14ac:dyDescent="0.3">
      <c r="A10" s="26" t="s">
        <v>175</v>
      </c>
      <c r="B10" s="26" t="s">
        <v>63</v>
      </c>
      <c r="C10" s="26" t="s">
        <v>176</v>
      </c>
      <c r="D10" s="26" t="s">
        <v>177</v>
      </c>
      <c r="E10" s="26" t="s">
        <v>123</v>
      </c>
      <c r="F10" s="22"/>
    </row>
    <row r="11" spans="1:6" s="2" customFormat="1" hidden="1" x14ac:dyDescent="0.3">
      <c r="A11" s="74"/>
      <c r="B11" s="75"/>
      <c r="C11" s="80"/>
      <c r="D11" s="80"/>
      <c r="E11" s="81"/>
    </row>
    <row r="12" spans="1:6" s="2" customFormat="1" ht="24.9" x14ac:dyDescent="0.3">
      <c r="A12" s="120" t="s">
        <v>127</v>
      </c>
      <c r="B12" s="121">
        <v>38</v>
      </c>
      <c r="C12" s="122" t="s">
        <v>232</v>
      </c>
      <c r="D12" s="122" t="s">
        <v>178</v>
      </c>
      <c r="E12" s="123" t="s">
        <v>130</v>
      </c>
      <c r="F12" s="124"/>
    </row>
    <row r="13" spans="1:6" s="2" customFormat="1" ht="24.9" x14ac:dyDescent="0.3">
      <c r="A13" s="120" t="s">
        <v>184</v>
      </c>
      <c r="B13" s="121">
        <v>44</v>
      </c>
      <c r="C13" s="122" t="s">
        <v>230</v>
      </c>
      <c r="D13" s="122" t="s">
        <v>178</v>
      </c>
      <c r="E13" s="123" t="s">
        <v>130</v>
      </c>
      <c r="F13" s="124"/>
    </row>
    <row r="14" spans="1:6" s="2" customFormat="1" x14ac:dyDescent="0.3">
      <c r="A14" s="78" t="s">
        <v>179</v>
      </c>
      <c r="B14" s="75">
        <v>10</v>
      </c>
      <c r="C14" s="80" t="s">
        <v>180</v>
      </c>
      <c r="D14" s="80" t="s">
        <v>178</v>
      </c>
      <c r="E14" s="81" t="s">
        <v>130</v>
      </c>
    </row>
    <row r="15" spans="1:6" s="2" customFormat="1" ht="24.9" x14ac:dyDescent="0.3">
      <c r="A15" s="120" t="s">
        <v>185</v>
      </c>
      <c r="B15" s="121">
        <v>41.5</v>
      </c>
      <c r="C15" s="122" t="s">
        <v>231</v>
      </c>
      <c r="D15" s="122" t="s">
        <v>178</v>
      </c>
      <c r="E15" s="123" t="s">
        <v>130</v>
      </c>
      <c r="F15" s="124"/>
    </row>
    <row r="16" spans="1:6" s="2" customFormat="1" x14ac:dyDescent="0.3">
      <c r="A16" s="78" t="s">
        <v>181</v>
      </c>
      <c r="B16" s="75">
        <v>294</v>
      </c>
      <c r="C16" s="80" t="s">
        <v>182</v>
      </c>
      <c r="D16" s="80" t="s">
        <v>183</v>
      </c>
      <c r="E16" s="81" t="s">
        <v>132</v>
      </c>
    </row>
    <row r="17" spans="1:6" s="2" customFormat="1" x14ac:dyDescent="0.3">
      <c r="A17" s="78"/>
      <c r="B17" s="75"/>
      <c r="C17" s="80"/>
      <c r="D17" s="80"/>
      <c r="E17" s="81"/>
    </row>
    <row r="18" spans="1:6" s="2" customFormat="1" x14ac:dyDescent="0.3">
      <c r="A18" s="125"/>
      <c r="B18" s="126"/>
      <c r="C18" s="127"/>
      <c r="D18" s="127"/>
      <c r="E18" s="128"/>
      <c r="F18" s="124"/>
    </row>
    <row r="19" spans="1:6" s="2" customFormat="1" x14ac:dyDescent="0.3">
      <c r="A19" s="78"/>
      <c r="B19" s="75"/>
      <c r="C19" s="80"/>
      <c r="D19" s="80"/>
      <c r="E19" s="81"/>
    </row>
    <row r="20" spans="1:6" s="2" customFormat="1" x14ac:dyDescent="0.3">
      <c r="A20" s="78"/>
      <c r="B20" s="75"/>
      <c r="C20" s="80"/>
      <c r="D20" s="80"/>
      <c r="E20" s="81"/>
    </row>
    <row r="21" spans="1:6" s="2" customFormat="1" ht="11.25" hidden="1" customHeight="1" x14ac:dyDescent="0.3">
      <c r="A21" s="74"/>
      <c r="B21" s="75"/>
      <c r="C21" s="80"/>
      <c r="D21" s="80"/>
      <c r="E21" s="81"/>
    </row>
    <row r="22" spans="1:6" ht="34.5" customHeight="1" x14ac:dyDescent="0.3">
      <c r="A22" s="56" t="s">
        <v>186</v>
      </c>
      <c r="B22" s="68">
        <f>SUM(B11:B21)</f>
        <v>427.5</v>
      </c>
      <c r="C22" s="87" t="str">
        <f>IF(SUBTOTAL(3,B11:B21)=SUBTOTAL(103,B11:B21),'Summary and sign-off'!$A$47,'Summary and sign-off'!$A$48)</f>
        <v>Check - there are no hidden rows with data</v>
      </c>
      <c r="D22" s="136" t="str">
        <f>IF('Summary and sign-off'!F57='Summary and sign-off'!F53,'Summary and sign-off'!A50,'Summary and sign-off'!A49)</f>
        <v>Check - each entry provides sufficient information</v>
      </c>
      <c r="E22" s="136"/>
      <c r="F22" s="2"/>
    </row>
    <row r="23" spans="1:6" x14ac:dyDescent="0.3">
      <c r="A23" s="20"/>
      <c r="B23" s="19"/>
      <c r="C23" s="19"/>
      <c r="D23" s="19"/>
      <c r="E23" s="19"/>
    </row>
    <row r="24" spans="1:6" x14ac:dyDescent="0.3">
      <c r="A24" s="20" t="s">
        <v>74</v>
      </c>
      <c r="B24" s="21"/>
      <c r="C24" s="19"/>
      <c r="D24" s="19"/>
      <c r="E24" s="19"/>
    </row>
    <row r="25" spans="1:6" ht="12.75" customHeight="1" x14ac:dyDescent="0.3">
      <c r="A25" s="22" t="s">
        <v>187</v>
      </c>
      <c r="B25" s="22"/>
      <c r="C25" s="22"/>
      <c r="D25" s="22"/>
      <c r="E25" s="22"/>
    </row>
    <row r="26" spans="1:6" x14ac:dyDescent="0.3">
      <c r="A26" s="22" t="s">
        <v>188</v>
      </c>
      <c r="B26" s="22"/>
      <c r="C26" s="30"/>
      <c r="D26" s="30"/>
      <c r="E26" s="30"/>
    </row>
    <row r="27" spans="1:6" x14ac:dyDescent="0.3">
      <c r="A27" s="22" t="s">
        <v>80</v>
      </c>
      <c r="B27" s="21"/>
      <c r="C27" s="19"/>
      <c r="D27" s="19"/>
      <c r="E27" s="19"/>
      <c r="F27" s="19"/>
    </row>
    <row r="28" spans="1:6" x14ac:dyDescent="0.3">
      <c r="A28" s="22" t="s">
        <v>189</v>
      </c>
      <c r="B28" s="22"/>
      <c r="C28" s="30"/>
      <c r="D28" s="30"/>
      <c r="E28" s="30"/>
    </row>
    <row r="29" spans="1:6" ht="12.75" customHeight="1" x14ac:dyDescent="0.3">
      <c r="A29" s="22" t="s">
        <v>190</v>
      </c>
      <c r="B29" s="22"/>
      <c r="C29" s="24"/>
      <c r="D29" s="24"/>
      <c r="E29" s="24"/>
    </row>
    <row r="30" spans="1:6" x14ac:dyDescent="0.3">
      <c r="A30" s="19"/>
      <c r="B30" s="19"/>
      <c r="C30" s="19"/>
      <c r="D30" s="19"/>
      <c r="E30" s="19"/>
    </row>
    <row r="31" spans="1:6" x14ac:dyDescent="0.3"/>
    <row r="32" spans="1:6" x14ac:dyDescent="0.3"/>
    <row r="33" x14ac:dyDescent="0.3"/>
    <row r="34" x14ac:dyDescent="0.3"/>
    <row r="35" x14ac:dyDescent="0.3"/>
    <row r="36" x14ac:dyDescent="0.3"/>
    <row r="37" x14ac:dyDescent="0.3"/>
    <row r="46" x14ac:dyDescent="0.3"/>
    <row r="47" x14ac:dyDescent="0.3"/>
    <row r="48" x14ac:dyDescent="0.3"/>
    <row r="49" x14ac:dyDescent="0.3"/>
    <row r="50" x14ac:dyDescent="0.3"/>
    <row r="51" x14ac:dyDescent="0.3"/>
    <row r="52" x14ac:dyDescent="0.3"/>
    <row r="53" x14ac:dyDescent="0.3"/>
    <row r="55" x14ac:dyDescent="0.3"/>
    <row r="56" x14ac:dyDescent="0.3"/>
    <row r="57" x14ac:dyDescent="0.3"/>
    <row r="58" x14ac:dyDescent="0.3"/>
    <row r="59" x14ac:dyDescent="0.3"/>
    <row r="60" x14ac:dyDescent="0.3"/>
  </sheetData>
  <sheetProtection formatCells="0" insertRows="0" deleteRows="0"/>
  <mergeCells count="10">
    <mergeCell ref="D22:E22"/>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1 A19 A11 A14:A17"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7"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B21 B19 B11 B14:B17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0"/>
  <sheetViews>
    <sheetView zoomScaleNormal="100" workbookViewId="0">
      <selection activeCell="B6" sqref="B6:E6"/>
    </sheetView>
  </sheetViews>
  <sheetFormatPr defaultColWidth="0" defaultRowHeight="12.45" zeroHeight="1" x14ac:dyDescent="0.3"/>
  <cols>
    <col min="1" max="1" width="35.69140625" customWidth="1"/>
    <col min="2" max="2" width="14.3046875" customWidth="1"/>
    <col min="3" max="3" width="71.3046875" customWidth="1"/>
    <col min="4" max="4" width="50" customWidth="1"/>
    <col min="5" max="5" width="21.3046875" customWidth="1"/>
    <col min="6" max="6" width="36.69140625" customWidth="1"/>
    <col min="7" max="10" width="9.15234375" hidden="1" customWidth="1"/>
    <col min="11" max="13" width="0" hidden="1" customWidth="1"/>
    <col min="14" max="16384" width="9.15234375" hidden="1"/>
  </cols>
  <sheetData>
    <row r="1" spans="1:6" ht="26.25" customHeight="1" x14ac:dyDescent="0.3">
      <c r="A1" s="132" t="s">
        <v>111</v>
      </c>
      <c r="B1" s="132"/>
      <c r="C1" s="132"/>
      <c r="D1" s="132"/>
      <c r="E1" s="132"/>
    </row>
    <row r="2" spans="1:6" ht="21" customHeight="1" x14ac:dyDescent="0.3">
      <c r="A2" s="3" t="s">
        <v>52</v>
      </c>
      <c r="B2" s="135" t="str">
        <f>'Summary and sign-off'!B2:F2</f>
        <v>External Reporting Board</v>
      </c>
      <c r="C2" s="135"/>
      <c r="D2" s="135"/>
      <c r="E2" s="135"/>
    </row>
    <row r="3" spans="1:6" ht="21" customHeight="1" x14ac:dyDescent="0.3">
      <c r="A3" s="3" t="s">
        <v>112</v>
      </c>
      <c r="B3" s="135" t="str">
        <f>'Summary and sign-off'!B3:F3</f>
        <v>April Mackenzie</v>
      </c>
      <c r="C3" s="135"/>
      <c r="D3" s="135"/>
      <c r="E3" s="135"/>
    </row>
    <row r="4" spans="1:6" ht="21" customHeight="1" x14ac:dyDescent="0.3">
      <c r="A4" s="3" t="s">
        <v>113</v>
      </c>
      <c r="B4" s="135">
        <f>'Summary and sign-off'!B4:F4</f>
        <v>44013</v>
      </c>
      <c r="C4" s="135"/>
      <c r="D4" s="135"/>
      <c r="E4" s="135"/>
    </row>
    <row r="5" spans="1:6" ht="21" customHeight="1" x14ac:dyDescent="0.3">
      <c r="A5" s="3" t="s">
        <v>114</v>
      </c>
      <c r="B5" s="135">
        <f>'Summary and sign-off'!B5:F5</f>
        <v>44377</v>
      </c>
      <c r="C5" s="135"/>
      <c r="D5" s="135"/>
      <c r="E5" s="135"/>
    </row>
    <row r="6" spans="1:6" ht="21" customHeight="1" x14ac:dyDescent="0.3">
      <c r="A6" s="3" t="s">
        <v>115</v>
      </c>
      <c r="B6" s="130" t="s">
        <v>81</v>
      </c>
      <c r="C6" s="130"/>
      <c r="D6" s="130"/>
      <c r="E6" s="130"/>
      <c r="F6" s="25"/>
    </row>
    <row r="7" spans="1:6" ht="21" customHeight="1" x14ac:dyDescent="0.3">
      <c r="A7" s="3" t="s">
        <v>58</v>
      </c>
      <c r="B7" s="130" t="s">
        <v>84</v>
      </c>
      <c r="C7" s="130"/>
      <c r="D7" s="130"/>
      <c r="E7" s="130"/>
      <c r="F7" s="25"/>
    </row>
    <row r="8" spans="1:6" ht="35.25" customHeight="1" x14ac:dyDescent="0.3">
      <c r="A8" s="139" t="s">
        <v>191</v>
      </c>
      <c r="B8" s="139"/>
      <c r="C8" s="146"/>
      <c r="D8" s="146"/>
      <c r="E8" s="146"/>
    </row>
    <row r="9" spans="1:6" ht="35.25" customHeight="1" x14ac:dyDescent="0.3">
      <c r="A9" s="147" t="s">
        <v>192</v>
      </c>
      <c r="B9" s="148"/>
      <c r="C9" s="148"/>
      <c r="D9" s="148"/>
      <c r="E9" s="148"/>
    </row>
    <row r="10" spans="1:6" ht="27" customHeight="1" x14ac:dyDescent="0.3">
      <c r="A10" s="26" t="s">
        <v>119</v>
      </c>
      <c r="B10" s="26" t="s">
        <v>63</v>
      </c>
      <c r="C10" s="26" t="s">
        <v>193</v>
      </c>
      <c r="D10" s="26" t="s">
        <v>194</v>
      </c>
      <c r="E10" s="26" t="s">
        <v>123</v>
      </c>
      <c r="F10" s="22"/>
    </row>
    <row r="11" spans="1:6" s="2" customFormat="1" hidden="1" x14ac:dyDescent="0.3">
      <c r="A11" s="74"/>
      <c r="B11" s="75"/>
      <c r="C11" s="80"/>
      <c r="D11" s="80"/>
      <c r="E11" s="81"/>
    </row>
    <row r="12" spans="1:6" s="2" customFormat="1" x14ac:dyDescent="0.3">
      <c r="A12" s="118" t="s">
        <v>195</v>
      </c>
      <c r="B12" s="75">
        <v>52.16</v>
      </c>
      <c r="C12" s="80" t="s">
        <v>196</v>
      </c>
      <c r="D12" s="80" t="s">
        <v>196</v>
      </c>
      <c r="E12" s="81" t="s">
        <v>197</v>
      </c>
    </row>
    <row r="13" spans="1:6" s="2" customFormat="1" x14ac:dyDescent="0.3">
      <c r="A13" s="118" t="s">
        <v>198</v>
      </c>
      <c r="B13" s="75">
        <v>52.93</v>
      </c>
      <c r="C13" s="80" t="s">
        <v>196</v>
      </c>
      <c r="D13" s="80" t="s">
        <v>196</v>
      </c>
      <c r="E13" s="81" t="s">
        <v>197</v>
      </c>
    </row>
    <row r="14" spans="1:6" s="2" customFormat="1" x14ac:dyDescent="0.3">
      <c r="A14" s="118" t="s">
        <v>199</v>
      </c>
      <c r="B14" s="75">
        <v>55.08</v>
      </c>
      <c r="C14" s="80" t="s">
        <v>196</v>
      </c>
      <c r="D14" s="80" t="s">
        <v>196</v>
      </c>
      <c r="E14" s="81" t="s">
        <v>197</v>
      </c>
    </row>
    <row r="15" spans="1:6" s="2" customFormat="1" x14ac:dyDescent="0.3">
      <c r="A15" s="118" t="s">
        <v>200</v>
      </c>
      <c r="B15" s="75">
        <v>53.7</v>
      </c>
      <c r="C15" s="80" t="s">
        <v>196</v>
      </c>
      <c r="D15" s="80" t="s">
        <v>196</v>
      </c>
      <c r="E15" s="81" t="s">
        <v>197</v>
      </c>
    </row>
    <row r="16" spans="1:6" s="2" customFormat="1" x14ac:dyDescent="0.3">
      <c r="A16" s="118" t="s">
        <v>201</v>
      </c>
      <c r="B16" s="75">
        <v>52.33</v>
      </c>
      <c r="C16" s="80" t="s">
        <v>196</v>
      </c>
      <c r="D16" s="80" t="s">
        <v>196</v>
      </c>
      <c r="E16" s="81" t="s">
        <v>197</v>
      </c>
    </row>
    <row r="17" spans="1:6" s="2" customFormat="1" x14ac:dyDescent="0.3">
      <c r="A17" s="118" t="s">
        <v>202</v>
      </c>
      <c r="B17" s="75">
        <v>53.62</v>
      </c>
      <c r="C17" s="80" t="s">
        <v>196</v>
      </c>
      <c r="D17" s="80" t="s">
        <v>196</v>
      </c>
      <c r="E17" s="81" t="s">
        <v>197</v>
      </c>
    </row>
    <row r="18" spans="1:6" s="2" customFormat="1" x14ac:dyDescent="0.3">
      <c r="A18" s="118" t="s">
        <v>203</v>
      </c>
      <c r="B18" s="75">
        <v>52.93</v>
      </c>
      <c r="C18" s="80" t="s">
        <v>196</v>
      </c>
      <c r="D18" s="80" t="s">
        <v>196</v>
      </c>
      <c r="E18" s="81" t="s">
        <v>197</v>
      </c>
    </row>
    <row r="19" spans="1:6" s="2" customFormat="1" x14ac:dyDescent="0.3">
      <c r="A19" s="118" t="s">
        <v>204</v>
      </c>
      <c r="B19" s="75">
        <v>52.16</v>
      </c>
      <c r="C19" s="80" t="s">
        <v>196</v>
      </c>
      <c r="D19" s="80" t="s">
        <v>196</v>
      </c>
      <c r="E19" s="81" t="s">
        <v>197</v>
      </c>
    </row>
    <row r="20" spans="1:6" s="2" customFormat="1" x14ac:dyDescent="0.3">
      <c r="A20" s="118" t="s">
        <v>205</v>
      </c>
      <c r="B20" s="75">
        <v>53.02</v>
      </c>
      <c r="C20" s="80" t="s">
        <v>196</v>
      </c>
      <c r="D20" s="80" t="s">
        <v>196</v>
      </c>
      <c r="E20" s="81" t="s">
        <v>197</v>
      </c>
    </row>
    <row r="21" spans="1:6" s="2" customFormat="1" x14ac:dyDescent="0.3">
      <c r="A21" s="118" t="s">
        <v>206</v>
      </c>
      <c r="B21" s="75">
        <v>52.16</v>
      </c>
      <c r="C21" s="80" t="s">
        <v>196</v>
      </c>
      <c r="D21" s="80" t="s">
        <v>196</v>
      </c>
      <c r="E21" s="81" t="s">
        <v>197</v>
      </c>
    </row>
    <row r="22" spans="1:6" s="2" customFormat="1" x14ac:dyDescent="0.3">
      <c r="A22" s="118" t="s">
        <v>207</v>
      </c>
      <c r="B22" s="75">
        <v>60.48</v>
      </c>
      <c r="C22" s="80" t="s">
        <v>196</v>
      </c>
      <c r="D22" s="80" t="s">
        <v>196</v>
      </c>
      <c r="E22" s="81" t="s">
        <v>197</v>
      </c>
    </row>
    <row r="23" spans="1:6" s="2" customFormat="1" x14ac:dyDescent="0.3">
      <c r="A23" s="118" t="s">
        <v>208</v>
      </c>
      <c r="B23" s="75">
        <v>59.98</v>
      </c>
      <c r="C23" s="80" t="s">
        <v>196</v>
      </c>
      <c r="D23" s="80" t="s">
        <v>196</v>
      </c>
      <c r="E23" s="81" t="s">
        <v>197</v>
      </c>
    </row>
    <row r="24" spans="1:6" s="2" customFormat="1" x14ac:dyDescent="0.3">
      <c r="A24" s="118" t="s">
        <v>209</v>
      </c>
      <c r="B24" s="75">
        <v>818</v>
      </c>
      <c r="C24" s="80" t="s">
        <v>210</v>
      </c>
      <c r="D24" s="80" t="s">
        <v>211</v>
      </c>
      <c r="E24" s="81" t="s">
        <v>197</v>
      </c>
    </row>
    <row r="25" spans="1:6" s="2" customFormat="1" x14ac:dyDescent="0.3">
      <c r="A25" s="118"/>
      <c r="B25" s="75"/>
      <c r="C25" s="80"/>
      <c r="D25" s="80"/>
      <c r="E25" s="81"/>
    </row>
    <row r="26" spans="1:6" s="2" customFormat="1" hidden="1" x14ac:dyDescent="0.3">
      <c r="A26" s="74"/>
      <c r="B26" s="75"/>
      <c r="C26" s="80"/>
      <c r="D26" s="80"/>
      <c r="E26" s="81"/>
    </row>
    <row r="27" spans="1:6" ht="34.5" customHeight="1" x14ac:dyDescent="0.3">
      <c r="A27" s="56" t="s">
        <v>212</v>
      </c>
      <c r="B27" s="68">
        <f>SUM(B11:B26)</f>
        <v>1468.55</v>
      </c>
      <c r="C27" s="87" t="str">
        <f>IF(SUBTOTAL(3,B11:B26)=SUBTOTAL(103,B11:B26),'Summary and sign-off'!$A$47,'Summary and sign-off'!$A$48)</f>
        <v>Check - there are no hidden rows with data</v>
      </c>
      <c r="D27" s="136" t="str">
        <f>IF('Summary and sign-off'!F58='Summary and sign-off'!F53,'Summary and sign-off'!A50,'Summary and sign-off'!A49)</f>
        <v>Check - each entry provides sufficient information</v>
      </c>
      <c r="E27" s="136"/>
    </row>
    <row r="28" spans="1:6" ht="14.25" customHeight="1" x14ac:dyDescent="0.3">
      <c r="B28" s="19"/>
      <c r="C28" s="19"/>
      <c r="D28" s="19"/>
      <c r="E28" s="19"/>
    </row>
    <row r="29" spans="1:6" x14ac:dyDescent="0.3">
      <c r="A29" s="20" t="s">
        <v>213</v>
      </c>
      <c r="B29" s="19"/>
      <c r="C29" s="19"/>
      <c r="D29" s="19"/>
      <c r="E29" s="19"/>
    </row>
    <row r="30" spans="1:6" ht="12.75" customHeight="1" x14ac:dyDescent="0.3">
      <c r="A30" s="22" t="s">
        <v>167</v>
      </c>
      <c r="B30" s="19"/>
      <c r="C30" s="19"/>
      <c r="D30" s="19"/>
      <c r="E30" s="19"/>
    </row>
    <row r="31" spans="1:6" x14ac:dyDescent="0.3">
      <c r="A31" s="22" t="s">
        <v>80</v>
      </c>
      <c r="B31" s="21"/>
      <c r="C31" s="19"/>
      <c r="D31" s="19"/>
      <c r="E31" s="19"/>
      <c r="F31" s="19"/>
    </row>
    <row r="32" spans="1:6" x14ac:dyDescent="0.3">
      <c r="A32" s="22" t="s">
        <v>189</v>
      </c>
      <c r="C32" s="19"/>
      <c r="D32" s="19"/>
      <c r="E32" s="19"/>
      <c r="F32" s="19"/>
    </row>
    <row r="33" spans="1:6" ht="12.75" customHeight="1" x14ac:dyDescent="0.3">
      <c r="A33" s="22" t="s">
        <v>190</v>
      </c>
      <c r="B33" s="27"/>
      <c r="C33" s="24"/>
      <c r="D33" s="24"/>
      <c r="E33" s="24"/>
      <c r="F33" s="24"/>
    </row>
    <row r="34" spans="1:6" x14ac:dyDescent="0.3">
      <c r="B34" s="28"/>
      <c r="C34" s="19"/>
      <c r="D34" s="19"/>
      <c r="E34" s="19"/>
    </row>
    <row r="35" spans="1:6" hidden="1" x14ac:dyDescent="0.3">
      <c r="A35" s="19"/>
      <c r="B35" s="19"/>
      <c r="C35" s="19"/>
      <c r="D35" s="19"/>
    </row>
    <row r="36" spans="1:6" ht="12.75" hidden="1" customHeight="1" x14ac:dyDescent="0.3"/>
    <row r="37" spans="1:6" hidden="1" x14ac:dyDescent="0.3">
      <c r="A37" s="19"/>
      <c r="B37" s="19"/>
      <c r="C37" s="19"/>
      <c r="D37" s="19"/>
      <c r="E37" s="19"/>
    </row>
    <row r="38" spans="1:6" hidden="1" x14ac:dyDescent="0.3">
      <c r="A38" s="19"/>
      <c r="B38" s="19"/>
      <c r="C38" s="19"/>
      <c r="D38" s="19"/>
      <c r="E38" s="19"/>
    </row>
    <row r="39" spans="1:6" hidden="1" x14ac:dyDescent="0.3">
      <c r="A39" s="19"/>
      <c r="B39" s="19"/>
      <c r="C39" s="19"/>
      <c r="D39" s="19"/>
      <c r="E39" s="19"/>
    </row>
    <row r="40" spans="1:6" hidden="1" x14ac:dyDescent="0.3">
      <c r="A40" s="19"/>
      <c r="B40" s="19"/>
      <c r="C40" s="19"/>
      <c r="D40" s="19"/>
      <c r="E40" s="19"/>
    </row>
    <row r="41" spans="1:6" hidden="1" x14ac:dyDescent="0.3">
      <c r="A41" s="19"/>
      <c r="B41" s="19"/>
      <c r="C41" s="19"/>
      <c r="D41" s="19"/>
      <c r="E41" s="19"/>
    </row>
    <row r="53" x14ac:dyDescent="0.3"/>
    <row r="54" x14ac:dyDescent="0.3"/>
    <row r="55" x14ac:dyDescent="0.3"/>
    <row r="56" x14ac:dyDescent="0.3"/>
    <row r="57" x14ac:dyDescent="0.3"/>
    <row r="58" x14ac:dyDescent="0.3"/>
    <row r="59" x14ac:dyDescent="0.3"/>
    <row r="60" x14ac:dyDescent="0.3"/>
  </sheetData>
  <sheetProtection formatCells="0" insertRows="0" deleteRows="0"/>
  <mergeCells count="10">
    <mergeCell ref="D27:E27"/>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6" xr:uid="{00000000-0002-0000-04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7"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6" sqref="B6:F6"/>
    </sheetView>
  </sheetViews>
  <sheetFormatPr defaultColWidth="0" defaultRowHeight="12.45" zeroHeight="1" x14ac:dyDescent="0.3"/>
  <cols>
    <col min="1" max="1" width="35.69140625" customWidth="1"/>
    <col min="2" max="2" width="46.69140625" customWidth="1"/>
    <col min="3" max="3" width="22.15234375" customWidth="1"/>
    <col min="4" max="4" width="25.3046875" customWidth="1"/>
    <col min="5" max="6" width="35.69140625" customWidth="1"/>
    <col min="7" max="7" width="38" customWidth="1"/>
    <col min="8" max="10" width="9.15234375" hidden="1" customWidth="1"/>
    <col min="11" max="15" width="0" hidden="1" customWidth="1"/>
  </cols>
  <sheetData>
    <row r="1" spans="1:6" ht="26.25" customHeight="1" x14ac:dyDescent="0.3">
      <c r="A1" s="132" t="s">
        <v>214</v>
      </c>
      <c r="B1" s="132"/>
      <c r="C1" s="132"/>
      <c r="D1" s="132"/>
      <c r="E1" s="132"/>
      <c r="F1" s="132"/>
    </row>
    <row r="2" spans="1:6" ht="21" customHeight="1" x14ac:dyDescent="0.3">
      <c r="A2" s="3" t="s">
        <v>52</v>
      </c>
      <c r="B2" s="135" t="str">
        <f>'Summary and sign-off'!B2:F2</f>
        <v>External Reporting Board</v>
      </c>
      <c r="C2" s="135"/>
      <c r="D2" s="135"/>
      <c r="E2" s="135"/>
      <c r="F2" s="135"/>
    </row>
    <row r="3" spans="1:6" ht="21" customHeight="1" x14ac:dyDescent="0.3">
      <c r="A3" s="3" t="s">
        <v>112</v>
      </c>
      <c r="B3" s="135" t="str">
        <f>'Summary and sign-off'!B3:F3</f>
        <v>April Mackenzie</v>
      </c>
      <c r="C3" s="135"/>
      <c r="D3" s="135"/>
      <c r="E3" s="135"/>
      <c r="F3" s="135"/>
    </row>
    <row r="4" spans="1:6" ht="21" customHeight="1" x14ac:dyDescent="0.3">
      <c r="A4" s="3" t="s">
        <v>113</v>
      </c>
      <c r="B4" s="135">
        <f>'Summary and sign-off'!B4:F4</f>
        <v>44013</v>
      </c>
      <c r="C4" s="135"/>
      <c r="D4" s="135"/>
      <c r="E4" s="135"/>
      <c r="F4" s="135"/>
    </row>
    <row r="5" spans="1:6" ht="21" customHeight="1" x14ac:dyDescent="0.3">
      <c r="A5" s="3" t="s">
        <v>114</v>
      </c>
      <c r="B5" s="135">
        <f>'Summary and sign-off'!B5:F5</f>
        <v>44377</v>
      </c>
      <c r="C5" s="135"/>
      <c r="D5" s="135"/>
      <c r="E5" s="135"/>
      <c r="F5" s="135"/>
    </row>
    <row r="6" spans="1:6" ht="21" customHeight="1" x14ac:dyDescent="0.3">
      <c r="A6" s="3" t="s">
        <v>215</v>
      </c>
      <c r="B6" s="130" t="s">
        <v>81</v>
      </c>
      <c r="C6" s="130"/>
      <c r="D6" s="130"/>
      <c r="E6" s="130"/>
      <c r="F6" s="130"/>
    </row>
    <row r="7" spans="1:6" ht="21" customHeight="1" x14ac:dyDescent="0.3">
      <c r="A7" s="3" t="s">
        <v>58</v>
      </c>
      <c r="B7" s="130" t="s">
        <v>84</v>
      </c>
      <c r="C7" s="130"/>
      <c r="D7" s="130"/>
      <c r="E7" s="130"/>
      <c r="F7" s="130"/>
    </row>
    <row r="8" spans="1:6" ht="36" customHeight="1" x14ac:dyDescent="0.3">
      <c r="A8" s="139" t="s">
        <v>216</v>
      </c>
      <c r="B8" s="139"/>
      <c r="C8" s="139"/>
      <c r="D8" s="139"/>
      <c r="E8" s="139"/>
      <c r="F8" s="139"/>
    </row>
    <row r="9" spans="1:6" ht="36" customHeight="1" x14ac:dyDescent="0.3">
      <c r="A9" s="147" t="s">
        <v>217</v>
      </c>
      <c r="B9" s="148"/>
      <c r="C9" s="148"/>
      <c r="D9" s="148"/>
      <c r="E9" s="148"/>
      <c r="F9" s="148"/>
    </row>
    <row r="10" spans="1:6" ht="39" customHeight="1" x14ac:dyDescent="0.3">
      <c r="A10" s="15" t="s">
        <v>119</v>
      </c>
      <c r="B10" s="7" t="s">
        <v>218</v>
      </c>
      <c r="C10" s="7" t="s">
        <v>219</v>
      </c>
      <c r="D10" s="7" t="s">
        <v>220</v>
      </c>
      <c r="E10" s="7" t="s">
        <v>221</v>
      </c>
      <c r="F10" s="7" t="s">
        <v>222</v>
      </c>
    </row>
    <row r="11" spans="1:6" s="2" customFormat="1" hidden="1" x14ac:dyDescent="0.3">
      <c r="A11" s="78"/>
      <c r="B11" s="80"/>
      <c r="C11" s="86"/>
      <c r="D11" s="80"/>
      <c r="E11" s="82"/>
      <c r="F11" s="81"/>
    </row>
    <row r="12" spans="1:6" s="2" customFormat="1" x14ac:dyDescent="0.3">
      <c r="A12" s="78"/>
      <c r="B12" s="83"/>
      <c r="C12" s="86"/>
      <c r="D12" s="83"/>
      <c r="E12" s="82"/>
      <c r="F12" s="84"/>
    </row>
    <row r="13" spans="1:6" s="2" customFormat="1" x14ac:dyDescent="0.3">
      <c r="A13" s="78"/>
      <c r="B13" s="83"/>
      <c r="C13" s="86"/>
      <c r="D13" s="83"/>
      <c r="E13" s="82"/>
      <c r="F13" s="84"/>
    </row>
    <row r="14" spans="1:6" s="2" customFormat="1" x14ac:dyDescent="0.3">
      <c r="A14" s="78"/>
      <c r="B14" s="83"/>
      <c r="C14" s="86"/>
      <c r="D14" s="83"/>
      <c r="E14" s="82"/>
      <c r="F14" s="84"/>
    </row>
    <row r="15" spans="1:6" s="2" customFormat="1" x14ac:dyDescent="0.3">
      <c r="A15" s="78"/>
      <c r="B15" s="83"/>
      <c r="C15" s="86"/>
      <c r="D15" s="83"/>
      <c r="E15" s="82"/>
      <c r="F15" s="84"/>
    </row>
    <row r="16" spans="1:6" s="2" customFormat="1" x14ac:dyDescent="0.3">
      <c r="A16" s="78"/>
      <c r="B16" s="83"/>
      <c r="C16" s="86"/>
      <c r="D16" s="83"/>
      <c r="E16" s="82"/>
      <c r="F16" s="84"/>
    </row>
    <row r="17" spans="1:7" s="2" customFormat="1" x14ac:dyDescent="0.3">
      <c r="A17" s="78"/>
      <c r="B17" s="83"/>
      <c r="C17" s="86"/>
      <c r="D17" s="83"/>
      <c r="E17" s="82"/>
      <c r="F17" s="84"/>
    </row>
    <row r="18" spans="1:7" s="2" customFormat="1" x14ac:dyDescent="0.3">
      <c r="A18" s="78"/>
      <c r="B18" s="83"/>
      <c r="C18" s="86"/>
      <c r="D18" s="83"/>
      <c r="E18" s="82"/>
      <c r="F18" s="84"/>
    </row>
    <row r="19" spans="1:7" s="2" customFormat="1" x14ac:dyDescent="0.3">
      <c r="A19" s="78"/>
      <c r="B19" s="83"/>
      <c r="C19" s="86"/>
      <c r="D19" s="83"/>
      <c r="E19" s="82"/>
      <c r="F19" s="84"/>
    </row>
    <row r="20" spans="1:7" s="2" customFormat="1" x14ac:dyDescent="0.3">
      <c r="A20" s="78"/>
      <c r="B20" s="83"/>
      <c r="C20" s="86"/>
      <c r="D20" s="83"/>
      <c r="E20" s="82"/>
      <c r="F20" s="84"/>
    </row>
    <row r="21" spans="1:7" s="2" customFormat="1" x14ac:dyDescent="0.3">
      <c r="A21" s="78"/>
      <c r="B21" s="83"/>
      <c r="C21" s="86"/>
      <c r="D21" s="83"/>
      <c r="E21" s="82"/>
      <c r="F21" s="84"/>
    </row>
    <row r="22" spans="1:7" s="2" customFormat="1" x14ac:dyDescent="0.3">
      <c r="A22" s="78"/>
      <c r="B22" s="83"/>
      <c r="C22" s="86"/>
      <c r="D22" s="83"/>
      <c r="E22" s="82"/>
      <c r="F22" s="84"/>
    </row>
    <row r="23" spans="1:7" s="2" customFormat="1" x14ac:dyDescent="0.3">
      <c r="A23" s="78"/>
      <c r="B23" s="83"/>
      <c r="C23" s="86"/>
      <c r="D23" s="83"/>
      <c r="E23" s="82"/>
      <c r="F23" s="84"/>
    </row>
    <row r="24" spans="1:7" s="2" customFormat="1" hidden="1" x14ac:dyDescent="0.3">
      <c r="A24" s="78"/>
      <c r="B24" s="80"/>
      <c r="C24" s="86"/>
      <c r="D24" s="80"/>
      <c r="E24" s="82"/>
      <c r="F24" s="81"/>
    </row>
    <row r="25" spans="1:7" ht="34.5" customHeight="1" x14ac:dyDescent="0.3">
      <c r="A25" s="57" t="s">
        <v>223</v>
      </c>
      <c r="B25" s="58" t="s">
        <v>224</v>
      </c>
      <c r="C25" s="59">
        <f>C26+C27</f>
        <v>0</v>
      </c>
      <c r="D25" s="94" t="str">
        <f>IF(SUBTOTAL(3,C11:C24)=SUBTOTAL(103,C11:C24),'Summary and sign-off'!$A$47,'Summary and sign-off'!$A$48)</f>
        <v>Check - there are no hidden rows with data</v>
      </c>
      <c r="E25" s="149" t="str">
        <f>IF('Summary and sign-off'!F59='Summary and sign-off'!F53,'Summary and sign-off'!A51,'Summary and sign-off'!A49)</f>
        <v>Check - each entry provides sufficient information</v>
      </c>
      <c r="F25" s="149"/>
      <c r="G25" s="2"/>
    </row>
    <row r="26" spans="1:7" ht="25.5" customHeight="1" x14ac:dyDescent="0.4">
      <c r="A26" s="60"/>
      <c r="B26" s="61" t="s">
        <v>98</v>
      </c>
      <c r="C26" s="62">
        <f>COUNTIF(C11:C24,'Summary and sign-off'!A44)</f>
        <v>0</v>
      </c>
      <c r="D26" s="16"/>
      <c r="E26" s="17"/>
      <c r="F26" s="18"/>
    </row>
    <row r="27" spans="1:7" ht="25.5" customHeight="1" x14ac:dyDescent="0.4">
      <c r="A27" s="60"/>
      <c r="B27" s="61" t="s">
        <v>99</v>
      </c>
      <c r="C27" s="62">
        <f>COUNTIF(C11:C24,'Summary and sign-off'!A45)</f>
        <v>0</v>
      </c>
      <c r="D27" s="16"/>
      <c r="E27" s="17"/>
      <c r="F27" s="18"/>
    </row>
    <row r="28" spans="1:7" x14ac:dyDescent="0.3">
      <c r="A28" s="19"/>
      <c r="B28" s="20"/>
      <c r="C28" s="19"/>
      <c r="D28" s="21"/>
      <c r="E28" s="21"/>
      <c r="F28" s="19"/>
    </row>
    <row r="29" spans="1:7" x14ac:dyDescent="0.3">
      <c r="A29" s="20" t="s">
        <v>213</v>
      </c>
      <c r="B29" s="20"/>
      <c r="C29" s="20"/>
      <c r="D29" s="20"/>
      <c r="E29" s="20"/>
      <c r="F29" s="20"/>
    </row>
    <row r="30" spans="1:7" ht="12.75" customHeight="1" x14ac:dyDescent="0.3">
      <c r="A30" s="22" t="s">
        <v>167</v>
      </c>
      <c r="B30" s="19"/>
      <c r="C30" s="19"/>
      <c r="D30" s="19"/>
      <c r="E30" s="19"/>
    </row>
    <row r="31" spans="1:7" x14ac:dyDescent="0.3">
      <c r="A31" s="22" t="s">
        <v>80</v>
      </c>
      <c r="B31" s="21"/>
      <c r="C31" s="19"/>
      <c r="D31" s="19"/>
      <c r="E31" s="19"/>
      <c r="F31" s="19"/>
    </row>
    <row r="32" spans="1:7" x14ac:dyDescent="0.3">
      <c r="A32" s="22" t="s">
        <v>225</v>
      </c>
      <c r="B32" s="23"/>
      <c r="C32" s="23"/>
      <c r="D32" s="23"/>
      <c r="E32" s="23"/>
      <c r="F32" s="23"/>
    </row>
    <row r="33" spans="1:6" ht="12.75" customHeight="1" x14ac:dyDescent="0.3">
      <c r="A33" s="22" t="s">
        <v>226</v>
      </c>
      <c r="B33" s="19"/>
      <c r="C33" s="19"/>
      <c r="D33" s="19"/>
      <c r="E33" s="19"/>
      <c r="F33" s="19"/>
    </row>
    <row r="34" spans="1:6" ht="13.2" customHeight="1" x14ac:dyDescent="0.3">
      <c r="A34" s="22" t="s">
        <v>227</v>
      </c>
      <c r="B34" s="19"/>
      <c r="C34" s="19"/>
      <c r="D34" s="19"/>
      <c r="E34" s="19"/>
      <c r="F34" s="19"/>
    </row>
    <row r="35" spans="1:6" x14ac:dyDescent="0.3">
      <c r="A35" s="22" t="s">
        <v>228</v>
      </c>
      <c r="C35" s="19"/>
      <c r="D35" s="19"/>
      <c r="E35" s="19"/>
      <c r="F35" s="19"/>
    </row>
    <row r="36" spans="1:6" ht="12.75" customHeight="1" x14ac:dyDescent="0.3">
      <c r="A36" s="22" t="s">
        <v>190</v>
      </c>
      <c r="B36" s="22"/>
      <c r="C36" s="24"/>
      <c r="D36" s="24"/>
      <c r="E36" s="24"/>
      <c r="F36" s="24"/>
    </row>
    <row r="37" spans="1:6" ht="12.75" customHeight="1" x14ac:dyDescent="0.3">
      <c r="A37" s="22"/>
      <c r="B37" s="22"/>
      <c r="C37" s="24"/>
      <c r="D37" s="24"/>
      <c r="E37" s="24"/>
      <c r="F37" s="24"/>
    </row>
    <row r="38" spans="1:6" ht="12.75" hidden="1" customHeight="1" x14ac:dyDescent="0.3">
      <c r="A38" s="22"/>
      <c r="B38" s="22"/>
      <c r="C38" s="24"/>
      <c r="D38" s="24"/>
      <c r="E38" s="24"/>
      <c r="F38" s="24"/>
    </row>
    <row r="41" spans="1:6" hidden="1" x14ac:dyDescent="0.3">
      <c r="A41" s="20"/>
      <c r="B41" s="20"/>
      <c r="C41" s="20"/>
      <c r="D41" s="20"/>
      <c r="E41" s="20"/>
      <c r="F41" s="20"/>
    </row>
    <row r="42" spans="1:6" hidden="1" x14ac:dyDescent="0.3">
      <c r="A42" s="20"/>
      <c r="B42" s="20"/>
      <c r="C42" s="20"/>
      <c r="D42" s="20"/>
      <c r="E42" s="20"/>
      <c r="F42" s="20"/>
    </row>
    <row r="43" spans="1:6" hidden="1" x14ac:dyDescent="0.3">
      <c r="A43" s="20"/>
      <c r="B43" s="20"/>
      <c r="C43" s="20"/>
      <c r="D43" s="20"/>
      <c r="E43" s="20"/>
      <c r="F43" s="20"/>
    </row>
    <row r="44" spans="1:6" hidden="1" x14ac:dyDescent="0.3">
      <c r="A44" s="20"/>
      <c r="B44" s="20"/>
      <c r="C44" s="20"/>
      <c r="D44" s="20"/>
      <c r="E44" s="20"/>
      <c r="F44" s="20"/>
    </row>
    <row r="45" spans="1:6" hidden="1" x14ac:dyDescent="0.3">
      <c r="A45" s="20"/>
      <c r="B45" s="20"/>
      <c r="C45" s="20"/>
      <c r="D45" s="20"/>
      <c r="E45" s="20"/>
      <c r="F45" s="20"/>
    </row>
  </sheetData>
  <sheetProtection formatCells="0" insertRows="0" deleteRows="0"/>
  <mergeCells count="10">
    <mergeCell ref="E25:F25"/>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5"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sign-off'!$A$44:$A$45</xm:f>
          </x14:formula1>
          <xm:sqref>C11:C24</xm:sqref>
        </x14:dataValidation>
        <x14:dataValidation type="list" errorStyle="information" operator="greaterThan" allowBlank="1" showInputMessage="1" prompt="Provide specific $ value if possible" xr:uid="{00000000-0002-0000-0500-000003000000}">
          <x14:formula1>
            <xm:f>'Summary and sign-off'!$A$38:$A$43</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4c02815c-28df-484f-9884-3bf00d466f96" ContentTypeId="0x0101007F55D9E324541740BF6388CE6442715083" PreviousValue="false"/>
</file>

<file path=customXml/item3.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EXRB-472275435-3075</_dlc_DocId>
    <_dlc_DocIdUrl xmlns="86ff2545-424e-41e2-b804-9e3bc561fde3">
      <Url>https://xrbgovt.sharepoint.com/sites/FinanceManagement/_layouts/15/DocIdRedir.aspx?ID=EXRB-472275435-3075</Url>
      <Description>EXRB-472275435-3075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TBC" ma:contentTypeID="0x0101007F55D9E324541740BF6388CE644271508300F8022CAB62EABB44BCED469A6B256DB3" ma:contentTypeVersion="57" ma:contentTypeDescription="Default content type used for tagging unspecified files including those migrated from AuthoDox. Users need to correct the files content type when editing." ma:contentTypeScope="" ma:versionID="a6aee24e20b89b30f6059fe6d2d7ff5c">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d2b19a2186af1eefdca2f336e4b9766f"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A493CB0-7F77-4979-97B0-B2990B30006B}">
  <ds:schemaRefs>
    <ds:schemaRef ds:uri="Microsoft.SharePoint.Taxonomy.ContentTypeSync"/>
  </ds:schemaRefs>
</ds:datastoreItem>
</file>

<file path=customXml/itemProps3.xml><?xml version="1.0" encoding="utf-8"?>
<ds:datastoreItem xmlns:ds="http://schemas.openxmlformats.org/officeDocument/2006/customXml" ds:itemID="{F579D7F4-D0D7-4BCB-BBEA-E7C37A64913E}">
  <ds:schemaRefs>
    <ds:schemaRef ds:uri="http://schemas.openxmlformats.org/package/2006/metadata/core-properties"/>
    <ds:schemaRef ds:uri="http://purl.org/dc/dcmitype/"/>
    <ds:schemaRef ds:uri="http://schemas.microsoft.com/office/2006/metadata/properties"/>
    <ds:schemaRef ds:uri="43619995-018f-4e2c-8089-9af5b1b4449f"/>
    <ds:schemaRef ds:uri="http://purl.org/dc/terms/"/>
    <ds:schemaRef ds:uri="http://schemas.microsoft.com/office/2006/documentManagement/types"/>
    <ds:schemaRef ds:uri="http://purl.org/dc/elements/1.1/"/>
    <ds:schemaRef ds:uri="http://schemas.microsoft.com/office/infopath/2007/PartnerControls"/>
    <ds:schemaRef ds:uri="86ff2545-424e-41e2-b804-9e3bc561fde3"/>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629F9032-F47F-4944-8D8F-15C0BB50B7BA}">
  <ds:schemaRefs>
    <ds:schemaRef ds:uri="http://schemas.microsoft.com/sharepoint/events"/>
  </ds:schemaRefs>
</ds:datastoreItem>
</file>

<file path=customXml/itemProps5.xml><?xml version="1.0" encoding="utf-8"?>
<ds:datastoreItem xmlns:ds="http://schemas.openxmlformats.org/officeDocument/2006/customXml" ds:itemID="{1DD36FA9-9129-466E-9584-3B8D576CB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 Expense Disclosure - June 2019_202675</dc:title>
  <dc:subject/>
  <dc:creator>mortensenm</dc:creator>
  <cp:keywords/>
  <dc:description>Version 7 - for review by SIT - ready 2/10/18</dc:description>
  <cp:lastModifiedBy>David Barrow</cp:lastModifiedBy>
  <cp:revision/>
  <cp:lastPrinted>2021-07-26T22:33:00Z</cp:lastPrinted>
  <dcterms:created xsi:type="dcterms:W3CDTF">2010-10-17T20:59:02Z</dcterms:created>
  <dcterms:modified xsi:type="dcterms:W3CDTF">2021-07-26T22:35:16Z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0x0101007F55D9E324541740BF6388CE644271508300F8022CAB62EABB44BCED469A6B256DB3</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Order">
    <vt:r8>27000</vt:r8>
  </property>
  <property fmtid="{D5CDD505-2E9C-101B-9397-08002B2CF9AE}" pid="8" name="_dlc_DocIdItemGuid">
    <vt:lpwstr>7d15fc9c-d317-4a73-af7a-bb5243e554c4</vt:lpwstr>
  </property>
  <property fmtid="{D5CDD505-2E9C-101B-9397-08002B2CF9AE}" pid="9" name="AuthorIds_UIVersion_513">
    <vt:lpwstr>14</vt:lpwstr>
  </property>
  <property fmtid="{D5CDD505-2E9C-101B-9397-08002B2CF9AE}" pid="10" name="AuthorIds_UIVersion_518">
    <vt:lpwstr>14</vt:lpwstr>
  </property>
</Properties>
</file>